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sty\OneDrive\Desktop\"/>
    </mc:Choice>
  </mc:AlternateContent>
  <xr:revisionPtr revIDLastSave="0" documentId="13_ncr:1_{407FB9B9-28DB-4F7B-8769-696347D1CDCD}" xr6:coauthVersionLast="47" xr6:coauthVersionMax="47" xr10:uidLastSave="{00000000-0000-0000-0000-000000000000}"/>
  <bookViews>
    <workbookView xWindow="2520" yWindow="540" windowWidth="28080" windowHeight="14940" activeTab="1" xr2:uid="{6CBDCC09-8920-4AEF-BF2D-D722F9D80CF8}"/>
  </bookViews>
  <sheets>
    <sheet name="Conventional Pmt Calculator" sheetId="3" r:id="rId1"/>
    <sheet name="Buydowns" sheetId="1" r:id="rId2"/>
    <sheet name="Am Schedule" sheetId="2" r:id="rId3"/>
  </sheets>
  <definedNames>
    <definedName name="_xlnm.Print_Area" localSheetId="1">Buydowns!$B$2:$X$20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T14" i="1" s="1"/>
  <c r="T15" i="1" s="1"/>
  <c r="L13" i="1"/>
  <c r="L14" i="1" s="1"/>
  <c r="D13" i="1"/>
  <c r="J3" i="2"/>
  <c r="J4" i="2"/>
  <c r="J2" i="2"/>
  <c r="H4" i="2"/>
  <c r="H3" i="2"/>
  <c r="H2" i="2"/>
  <c r="E5" i="3"/>
  <c r="E6" i="3" s="1"/>
  <c r="E10" i="3" s="1"/>
  <c r="G9" i="2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D9" i="2"/>
  <c r="F9" i="2" s="1"/>
  <c r="B4" i="2"/>
  <c r="C9" i="2" s="1"/>
  <c r="E9" i="2" l="1"/>
  <c r="H9" i="2" s="1"/>
  <c r="D10" i="2" l="1"/>
  <c r="G10" i="2" s="1"/>
  <c r="F10" i="2" l="1"/>
  <c r="C10" i="2"/>
  <c r="E10" i="2" l="1"/>
  <c r="H10" i="2" s="1"/>
  <c r="D11" i="2" s="1"/>
  <c r="C11" i="2" l="1"/>
  <c r="G11" i="2"/>
  <c r="F11" i="2"/>
  <c r="E11" i="2" l="1"/>
  <c r="H11" i="2" s="1"/>
  <c r="D12" i="2" s="1"/>
  <c r="G12" i="2" l="1"/>
  <c r="F12" i="2"/>
  <c r="C12" i="2"/>
  <c r="E12" i="2" l="1"/>
  <c r="H12" i="2" s="1"/>
  <c r="D13" i="2" s="1"/>
  <c r="C13" i="2" s="1"/>
  <c r="G13" i="2" l="1"/>
  <c r="F13" i="2"/>
  <c r="E13" i="2"/>
  <c r="H13" i="2" l="1"/>
  <c r="D14" i="2" s="1"/>
  <c r="C14" i="2" s="1"/>
  <c r="G14" i="2" l="1"/>
  <c r="F14" i="2"/>
  <c r="E14" i="2" l="1"/>
  <c r="H14" i="2" s="1"/>
  <c r="D15" i="2" s="1"/>
  <c r="C15" i="2" s="1"/>
  <c r="F15" i="2"/>
  <c r="E15" i="2" s="1"/>
  <c r="G15" i="2"/>
  <c r="H15" i="2" l="1"/>
  <c r="D16" i="2" s="1"/>
  <c r="F16" i="2" l="1"/>
  <c r="G16" i="2"/>
  <c r="C16" i="2"/>
  <c r="E16" i="2" l="1"/>
  <c r="H16" i="2" s="1"/>
  <c r="D17" i="2" s="1"/>
  <c r="C17" i="2" s="1"/>
  <c r="F17" i="2" l="1"/>
  <c r="E17" i="2" s="1"/>
  <c r="G17" i="2"/>
  <c r="H17" i="2" l="1"/>
  <c r="D18" i="2" s="1"/>
  <c r="C18" i="2" s="1"/>
  <c r="F18" i="2" l="1"/>
  <c r="E18" i="2" s="1"/>
  <c r="H18" i="2" s="1"/>
  <c r="D19" i="2" s="1"/>
  <c r="G18" i="2"/>
  <c r="C19" i="2" l="1"/>
  <c r="F19" i="2"/>
  <c r="G19" i="2"/>
  <c r="E19" i="2"/>
  <c r="H19" i="2" l="1"/>
  <c r="D20" i="2" s="1"/>
  <c r="G20" i="2" s="1"/>
  <c r="C20" i="2"/>
  <c r="F20" i="2"/>
  <c r="E20" i="2" l="1"/>
  <c r="H20" i="2" s="1"/>
  <c r="D21" i="2" s="1"/>
  <c r="F21" i="2" s="1"/>
  <c r="C21" i="2"/>
  <c r="E21" i="2" s="1"/>
  <c r="G21" i="2"/>
  <c r="H21" i="2" l="1"/>
  <c r="D22" i="2" s="1"/>
  <c r="F22" i="2" s="1"/>
  <c r="C22" i="2" l="1"/>
  <c r="E22" i="2" s="1"/>
  <c r="G22" i="2"/>
  <c r="H22" i="2" s="1"/>
  <c r="D23" i="2" s="1"/>
  <c r="C23" i="2" s="1"/>
  <c r="G23" i="2" l="1"/>
  <c r="F23" i="2"/>
  <c r="E23" i="2" s="1"/>
  <c r="H23" i="2" s="1"/>
  <c r="D24" i="2" s="1"/>
  <c r="G24" i="2" s="1"/>
  <c r="F24" i="2" l="1"/>
  <c r="C24" i="2"/>
  <c r="E24" i="2" l="1"/>
  <c r="H24" i="2" s="1"/>
  <c r="D25" i="2" s="1"/>
  <c r="G25" i="2" s="1"/>
  <c r="C25" i="2" l="1"/>
  <c r="F25" i="2"/>
  <c r="E25" i="2"/>
  <c r="H25" i="2" s="1"/>
  <c r="D26" i="2" s="1"/>
  <c r="G26" i="2" s="1"/>
  <c r="C26" i="2" l="1"/>
  <c r="F26" i="2"/>
  <c r="E26" i="2"/>
  <c r="H26" i="2" s="1"/>
  <c r="D27" i="2" s="1"/>
  <c r="G27" i="2" l="1"/>
  <c r="F27" i="2"/>
  <c r="C27" i="2"/>
  <c r="E27" i="2" l="1"/>
  <c r="H27" i="2" s="1"/>
  <c r="D28" i="2" s="1"/>
  <c r="G28" i="2"/>
  <c r="C28" i="2"/>
  <c r="F28" i="2"/>
  <c r="E28" i="2" l="1"/>
  <c r="H28" i="2" s="1"/>
  <c r="D29" i="2" s="1"/>
  <c r="F29" i="2" s="1"/>
  <c r="C29" i="2" l="1"/>
  <c r="G29" i="2"/>
  <c r="E29" i="2"/>
  <c r="H29" i="2" l="1"/>
  <c r="D30" i="2" s="1"/>
  <c r="C30" i="2" s="1"/>
  <c r="F30" i="2" l="1"/>
  <c r="E30" i="2" s="1"/>
  <c r="G30" i="2"/>
  <c r="H30" i="2" l="1"/>
  <c r="D31" i="2" s="1"/>
  <c r="G31" i="2" l="1"/>
  <c r="F31" i="2"/>
  <c r="C31" i="2"/>
  <c r="E31" i="2" l="1"/>
  <c r="H31" i="2" s="1"/>
  <c r="D32" i="2" s="1"/>
  <c r="F32" i="2" l="1"/>
  <c r="G32" i="2"/>
  <c r="C32" i="2"/>
  <c r="E32" i="2" l="1"/>
  <c r="H32" i="2" s="1"/>
  <c r="D33" i="2" s="1"/>
  <c r="G33" i="2" l="1"/>
  <c r="C33" i="2"/>
  <c r="F33" i="2"/>
  <c r="E33" i="2" l="1"/>
  <c r="H33" i="2" s="1"/>
  <c r="D34" i="2" s="1"/>
  <c r="C34" i="2"/>
  <c r="G34" i="2"/>
  <c r="F34" i="2"/>
  <c r="E34" i="2" s="1"/>
  <c r="H34" i="2" s="1"/>
  <c r="D35" i="2" s="1"/>
  <c r="F35" i="2" s="1"/>
  <c r="C35" i="2" l="1"/>
  <c r="G35" i="2"/>
  <c r="E35" i="2"/>
  <c r="H35" i="2" s="1"/>
  <c r="D36" i="2" s="1"/>
  <c r="C36" i="2" l="1"/>
  <c r="G36" i="2"/>
  <c r="F36" i="2"/>
  <c r="E36" i="2" s="1"/>
  <c r="H36" i="2" s="1"/>
  <c r="D37" i="2" l="1"/>
  <c r="C37" i="2" l="1"/>
  <c r="G37" i="2"/>
  <c r="F37" i="2"/>
  <c r="E37" i="2" l="1"/>
  <c r="H37" i="2" s="1"/>
  <c r="D38" i="2" s="1"/>
  <c r="F38" i="2" l="1"/>
  <c r="G38" i="2"/>
  <c r="C38" i="2"/>
  <c r="E38" i="2" l="1"/>
  <c r="H38" i="2" s="1"/>
  <c r="D39" i="2" s="1"/>
  <c r="C39" i="2" l="1"/>
  <c r="G39" i="2"/>
  <c r="F39" i="2"/>
  <c r="E39" i="2" s="1"/>
  <c r="H39" i="2" l="1"/>
  <c r="D40" i="2" s="1"/>
  <c r="C40" i="2" l="1"/>
  <c r="G40" i="2"/>
  <c r="F40" i="2"/>
  <c r="E40" i="2" s="1"/>
  <c r="H40" i="2" l="1"/>
  <c r="D41" i="2" s="1"/>
  <c r="C41" i="2" l="1"/>
  <c r="G41" i="2"/>
  <c r="F41" i="2"/>
  <c r="E41" i="2" s="1"/>
  <c r="H41" i="2" s="1"/>
  <c r="D42" i="2" s="1"/>
  <c r="G42" i="2" s="1"/>
  <c r="C42" i="2" l="1"/>
  <c r="F42" i="2"/>
  <c r="E42" i="2" l="1"/>
  <c r="H42" i="2" s="1"/>
  <c r="D43" i="2" l="1"/>
  <c r="C43" i="2" l="1"/>
  <c r="G43" i="2"/>
  <c r="F43" i="2"/>
  <c r="E43" i="2" s="1"/>
  <c r="H43" i="2" l="1"/>
  <c r="D44" i="2" s="1"/>
  <c r="G44" i="2" s="1"/>
  <c r="F44" i="2" l="1"/>
  <c r="C44" i="2"/>
  <c r="E44" i="2" s="1"/>
  <c r="H44" i="2" s="1"/>
  <c r="D45" i="2" s="1"/>
  <c r="G45" i="2" s="1"/>
  <c r="F45" i="2" l="1"/>
  <c r="C45" i="2"/>
  <c r="E45" i="2" l="1"/>
  <c r="H45" i="2" s="1"/>
  <c r="D46" i="2"/>
  <c r="C46" i="2" l="1"/>
  <c r="G46" i="2"/>
  <c r="F46" i="2"/>
  <c r="E46" i="2" s="1"/>
  <c r="H46" i="2" s="1"/>
  <c r="D47" i="2" s="1"/>
  <c r="G47" i="2" s="1"/>
  <c r="F47" i="2" l="1"/>
  <c r="C47" i="2"/>
  <c r="E47" i="2" l="1"/>
  <c r="H47" i="2" s="1"/>
  <c r="D48" i="2" s="1"/>
  <c r="F48" i="2" s="1"/>
  <c r="C48" i="2" l="1"/>
  <c r="G48" i="2"/>
  <c r="E48" i="2"/>
  <c r="H48" i="2" l="1"/>
  <c r="D49" i="2" s="1"/>
  <c r="C49" i="2" l="1"/>
  <c r="G49" i="2"/>
  <c r="F49" i="2"/>
  <c r="E49" i="2" s="1"/>
  <c r="H49" i="2" s="1"/>
  <c r="D50" i="2" s="1"/>
  <c r="G50" i="2" s="1"/>
  <c r="F50" i="2" l="1"/>
  <c r="C50" i="2"/>
  <c r="E50" i="2" s="1"/>
  <c r="H50" i="2" s="1"/>
  <c r="D51" i="2" s="1"/>
  <c r="G51" i="2" s="1"/>
  <c r="F51" i="2" l="1"/>
  <c r="C51" i="2"/>
  <c r="E51" i="2" l="1"/>
  <c r="H51" i="2" s="1"/>
  <c r="D52" i="2" s="1"/>
  <c r="F52" i="2" s="1"/>
  <c r="C52" i="2" l="1"/>
  <c r="G52" i="2"/>
  <c r="E52" i="2"/>
  <c r="H52" i="2" l="1"/>
  <c r="D53" i="2" s="1"/>
  <c r="C53" i="2" l="1"/>
  <c r="G53" i="2"/>
  <c r="F53" i="2"/>
  <c r="E53" i="2" s="1"/>
  <c r="H53" i="2" l="1"/>
  <c r="D54" i="2" s="1"/>
  <c r="G54" i="2" s="1"/>
  <c r="C54" i="2"/>
  <c r="F54" i="2" l="1"/>
  <c r="E54" i="2" s="1"/>
  <c r="H54" i="2" s="1"/>
  <c r="D55" i="2" s="1"/>
  <c r="G55" i="2" l="1"/>
  <c r="F55" i="2"/>
  <c r="C55" i="2"/>
  <c r="E55" i="2" s="1"/>
  <c r="H55" i="2" s="1"/>
  <c r="D56" i="2" s="1"/>
  <c r="G56" i="2" s="1"/>
  <c r="C56" i="2" l="1"/>
  <c r="F56" i="2"/>
  <c r="E56" i="2" s="1"/>
  <c r="H56" i="2" s="1"/>
  <c r="D57" i="2" s="1"/>
  <c r="G57" i="2" s="1"/>
  <c r="C57" i="2" l="1"/>
  <c r="F57" i="2"/>
  <c r="E57" i="2" s="1"/>
  <c r="H57" i="2" s="1"/>
  <c r="D58" i="2" s="1"/>
  <c r="G58" i="2" s="1"/>
  <c r="C58" i="2" l="1"/>
  <c r="F58" i="2"/>
  <c r="E58" i="2" l="1"/>
  <c r="H58" i="2" s="1"/>
  <c r="D59" i="2" s="1"/>
  <c r="G59" i="2" l="1"/>
  <c r="C59" i="2"/>
  <c r="F59" i="2"/>
  <c r="E59" i="2" l="1"/>
  <c r="H59" i="2" s="1"/>
  <c r="D60" i="2" s="1"/>
  <c r="F60" i="2" s="1"/>
  <c r="C60" i="2" l="1"/>
  <c r="G60" i="2"/>
  <c r="E60" i="2"/>
  <c r="H60" i="2" s="1"/>
  <c r="D61" i="2" s="1"/>
  <c r="G61" i="2" s="1"/>
  <c r="F61" i="2" l="1"/>
  <c r="C61" i="2"/>
  <c r="E61" i="2" s="1"/>
  <c r="H61" i="2" s="1"/>
  <c r="D62" i="2" l="1"/>
  <c r="C62" i="2" l="1"/>
  <c r="G62" i="2"/>
  <c r="F62" i="2"/>
  <c r="E62" i="2" s="1"/>
  <c r="H62" i="2" s="1"/>
  <c r="D63" i="2" l="1"/>
  <c r="C63" i="2" l="1"/>
  <c r="G63" i="2"/>
  <c r="F63" i="2"/>
  <c r="E63" i="2" s="1"/>
  <c r="H63" i="2" s="1"/>
  <c r="D64" i="2" l="1"/>
  <c r="C64" i="2" l="1"/>
  <c r="G64" i="2"/>
  <c r="F64" i="2"/>
  <c r="E64" i="2" s="1"/>
  <c r="H64" i="2" l="1"/>
  <c r="D65" i="2"/>
  <c r="C65" i="2" l="1"/>
  <c r="G65" i="2"/>
  <c r="F65" i="2"/>
  <c r="E65" i="2" s="1"/>
  <c r="H65" i="2" l="1"/>
  <c r="D66" i="2" s="1"/>
  <c r="G66" i="2" s="1"/>
  <c r="C66" i="2" l="1"/>
  <c r="F66" i="2"/>
  <c r="E66" i="2" s="1"/>
  <c r="H66" i="2" s="1"/>
  <c r="D67" i="2" l="1"/>
  <c r="C67" i="2" l="1"/>
  <c r="G67" i="2"/>
  <c r="F67" i="2"/>
  <c r="E67" i="2" s="1"/>
  <c r="H67" i="2" s="1"/>
  <c r="D68" i="2" s="1"/>
  <c r="G68" i="2" s="1"/>
  <c r="F68" i="2" l="1"/>
  <c r="I2" i="2" s="1"/>
  <c r="C68" i="2"/>
  <c r="E68" i="2" l="1"/>
  <c r="H68" i="2" s="1"/>
  <c r="D69" i="2" s="1"/>
  <c r="C69" i="2" l="1"/>
  <c r="G69" i="2"/>
  <c r="F69" i="2"/>
  <c r="E69" i="2" s="1"/>
  <c r="H69" i="2" s="1"/>
  <c r="D70" i="2" l="1"/>
  <c r="C70" i="2" l="1"/>
  <c r="G70" i="2"/>
  <c r="F70" i="2"/>
  <c r="E70" i="2" s="1"/>
  <c r="H70" i="2" s="1"/>
  <c r="D71" i="2" l="1"/>
  <c r="C71" i="2" l="1"/>
  <c r="G71" i="2"/>
  <c r="F71" i="2"/>
  <c r="E71" i="2" s="1"/>
  <c r="H71" i="2" s="1"/>
  <c r="D72" i="2" l="1"/>
  <c r="C72" i="2" l="1"/>
  <c r="G72" i="2"/>
  <c r="F72" i="2"/>
  <c r="E72" i="2" s="1"/>
  <c r="H72" i="2" l="1"/>
  <c r="D73" i="2" s="1"/>
  <c r="C73" i="2" l="1"/>
  <c r="G73" i="2"/>
  <c r="F73" i="2"/>
  <c r="E73" i="2" s="1"/>
  <c r="H73" i="2" s="1"/>
  <c r="D74" i="2" s="1"/>
  <c r="G74" i="2" s="1"/>
  <c r="C74" i="2" l="1"/>
  <c r="F74" i="2"/>
  <c r="E74" i="2" l="1"/>
  <c r="H74" i="2" s="1"/>
  <c r="D75" i="2" l="1"/>
  <c r="C75" i="2" l="1"/>
  <c r="G75" i="2"/>
  <c r="F75" i="2"/>
  <c r="E75" i="2" s="1"/>
  <c r="H75" i="2" s="1"/>
  <c r="D76" i="2" l="1"/>
  <c r="F76" i="2" l="1"/>
  <c r="G76" i="2"/>
  <c r="C76" i="2"/>
  <c r="E76" i="2" s="1"/>
  <c r="H76" i="2" l="1"/>
  <c r="D77" i="2" s="1"/>
  <c r="G77" i="2" s="1"/>
  <c r="C77" i="2" l="1"/>
  <c r="F77" i="2"/>
  <c r="E77" i="2" l="1"/>
  <c r="H77" i="2" s="1"/>
  <c r="D78" i="2" s="1"/>
  <c r="C78" i="2"/>
  <c r="G78" i="2"/>
  <c r="F78" i="2"/>
  <c r="E78" i="2" s="1"/>
  <c r="H78" i="2" s="1"/>
  <c r="D79" i="2" l="1"/>
  <c r="C79" i="2" l="1"/>
  <c r="G79" i="2"/>
  <c r="F79" i="2"/>
  <c r="E79" i="2" s="1"/>
  <c r="H79" i="2" s="1"/>
  <c r="D80" i="2" s="1"/>
  <c r="G80" i="2" s="1"/>
  <c r="C80" i="2" l="1"/>
  <c r="F80" i="2"/>
  <c r="E80" i="2" s="1"/>
  <c r="H80" i="2" s="1"/>
  <c r="D81" i="2" s="1"/>
  <c r="G81" i="2" s="1"/>
  <c r="F81" i="2" l="1"/>
  <c r="C81" i="2"/>
  <c r="E81" i="2" l="1"/>
  <c r="H81" i="2" s="1"/>
  <c r="D82" i="2" s="1"/>
  <c r="G82" i="2" s="1"/>
  <c r="F82" i="2" l="1"/>
  <c r="C82" i="2"/>
  <c r="E82" i="2" s="1"/>
  <c r="H82" i="2" s="1"/>
  <c r="D83" i="2" s="1"/>
  <c r="G83" i="2" s="1"/>
  <c r="F83" i="2" l="1"/>
  <c r="C83" i="2"/>
  <c r="E83" i="2" l="1"/>
  <c r="H83" i="2" s="1"/>
  <c r="D84" i="2" s="1"/>
  <c r="G84" i="2" s="1"/>
  <c r="F84" i="2" l="1"/>
  <c r="C84" i="2"/>
  <c r="E84" i="2"/>
  <c r="H84" i="2" s="1"/>
  <c r="D85" i="2" s="1"/>
  <c r="G85" i="2" s="1"/>
  <c r="C85" i="2" l="1"/>
  <c r="F85" i="2"/>
  <c r="E85" i="2" l="1"/>
  <c r="H85" i="2" s="1"/>
  <c r="D86" i="2" s="1"/>
  <c r="C86" i="2" s="1"/>
  <c r="F86" i="2" l="1"/>
  <c r="E86" i="2" s="1"/>
  <c r="G86" i="2"/>
  <c r="H86" i="2" l="1"/>
  <c r="D87" i="2" s="1"/>
  <c r="G87" i="2" s="1"/>
  <c r="F87" i="2" l="1"/>
  <c r="C87" i="2"/>
  <c r="E87" i="2" s="1"/>
  <c r="H87" i="2" s="1"/>
  <c r="D88" i="2" s="1"/>
  <c r="C88" i="2" l="1"/>
  <c r="G88" i="2"/>
  <c r="F88" i="2"/>
  <c r="E88" i="2" s="1"/>
  <c r="H88" i="2" l="1"/>
  <c r="D89" i="2" s="1"/>
  <c r="G89" i="2" s="1"/>
  <c r="F89" i="2"/>
  <c r="C89" i="2"/>
  <c r="E89" i="2" l="1"/>
  <c r="H89" i="2" s="1"/>
  <c r="D90" i="2" s="1"/>
  <c r="G90" i="2" s="1"/>
  <c r="C90" i="2"/>
  <c r="F90" i="2" l="1"/>
  <c r="E90" i="2" s="1"/>
  <c r="H90" i="2" s="1"/>
  <c r="D91" i="2" s="1"/>
  <c r="G91" i="2" l="1"/>
  <c r="F91" i="2"/>
  <c r="C91" i="2"/>
  <c r="E91" i="2" s="1"/>
  <c r="H91" i="2" s="1"/>
  <c r="D92" i="2" s="1"/>
  <c r="F92" i="2" l="1"/>
  <c r="G92" i="2"/>
  <c r="C92" i="2"/>
  <c r="E92" i="2" l="1"/>
  <c r="H92" i="2" s="1"/>
  <c r="D93" i="2" s="1"/>
  <c r="G93" i="2" s="1"/>
  <c r="C93" i="2" l="1"/>
  <c r="F93" i="2"/>
  <c r="E93" i="2" l="1"/>
  <c r="H93" i="2" s="1"/>
  <c r="D94" i="2" s="1"/>
  <c r="F94" i="2" s="1"/>
  <c r="C94" i="2" l="1"/>
  <c r="E94" i="2" s="1"/>
  <c r="G94" i="2"/>
  <c r="H94" i="2" l="1"/>
  <c r="D95" i="2" s="1"/>
  <c r="G95" i="2" s="1"/>
  <c r="C95" i="2"/>
  <c r="F95" i="2"/>
  <c r="E95" i="2" l="1"/>
  <c r="H95" i="2" s="1"/>
  <c r="D96" i="2" s="1"/>
  <c r="F96" i="2" s="1"/>
  <c r="G96" i="2"/>
  <c r="C96" i="2"/>
  <c r="E96" i="2" l="1"/>
  <c r="H96" i="2"/>
  <c r="D97" i="2" s="1"/>
  <c r="G97" i="2" s="1"/>
  <c r="F97" i="2" l="1"/>
  <c r="C97" i="2"/>
  <c r="E97" i="2" s="1"/>
  <c r="H97" i="2" s="1"/>
  <c r="D98" i="2" l="1"/>
  <c r="F98" i="2" l="1"/>
  <c r="G98" i="2"/>
  <c r="C98" i="2"/>
  <c r="E98" i="2" s="1"/>
  <c r="H98" i="2" l="1"/>
  <c r="D99" i="2" s="1"/>
  <c r="G99" i="2" s="1"/>
  <c r="C99" i="2" l="1"/>
  <c r="F99" i="2"/>
  <c r="E99" i="2" s="1"/>
  <c r="H99" i="2" s="1"/>
  <c r="D100" i="2" s="1"/>
  <c r="F100" i="2" l="1"/>
  <c r="G100" i="2"/>
  <c r="C100" i="2"/>
  <c r="E100" i="2" s="1"/>
  <c r="H100" i="2" l="1"/>
  <c r="D101" i="2" s="1"/>
  <c r="G101" i="2" s="1"/>
  <c r="C101" i="2"/>
  <c r="F101" i="2" l="1"/>
  <c r="E101" i="2"/>
  <c r="H101" i="2" s="1"/>
  <c r="D102" i="2" s="1"/>
  <c r="G102" i="2" s="1"/>
  <c r="F102" i="2" l="1"/>
  <c r="C102" i="2"/>
  <c r="E102" i="2" s="1"/>
  <c r="H102" i="2" s="1"/>
  <c r="D103" i="2" s="1"/>
  <c r="G103" i="2" s="1"/>
  <c r="C103" i="2" l="1"/>
  <c r="F103" i="2"/>
  <c r="E103" i="2" l="1"/>
  <c r="H103" i="2" s="1"/>
  <c r="D104" i="2" s="1"/>
  <c r="G104" i="2" s="1"/>
  <c r="F104" i="2" l="1"/>
  <c r="C104" i="2"/>
  <c r="E104" i="2" s="1"/>
  <c r="H104" i="2" s="1"/>
  <c r="D105" i="2" s="1"/>
  <c r="G105" i="2" s="1"/>
  <c r="F105" i="2" l="1"/>
  <c r="C105" i="2"/>
  <c r="E105" i="2" s="1"/>
  <c r="H105" i="2" s="1"/>
  <c r="D106" i="2" l="1"/>
  <c r="F106" i="2" l="1"/>
  <c r="G106" i="2"/>
  <c r="C106" i="2"/>
  <c r="E106" i="2" s="1"/>
  <c r="H106" i="2" s="1"/>
  <c r="D107" i="2" s="1"/>
  <c r="G107" i="2" s="1"/>
  <c r="F107" i="2" l="1"/>
  <c r="C107" i="2"/>
  <c r="E107" i="2" s="1"/>
  <c r="H107" i="2" s="1"/>
  <c r="D108" i="2" s="1"/>
  <c r="G108" i="2" s="1"/>
  <c r="C108" i="2" l="1"/>
  <c r="F108" i="2"/>
  <c r="E108" i="2" l="1"/>
  <c r="H108" i="2" s="1"/>
  <c r="D109" i="2" s="1"/>
  <c r="G109" i="2" s="1"/>
  <c r="F109" i="2" l="1"/>
  <c r="C109" i="2"/>
  <c r="E109" i="2" s="1"/>
  <c r="H109" i="2" s="1"/>
  <c r="D110" i="2" l="1"/>
  <c r="F110" i="2" l="1"/>
  <c r="G110" i="2"/>
  <c r="C110" i="2"/>
  <c r="E110" i="2" s="1"/>
  <c r="H110" i="2" l="1"/>
  <c r="D111" i="2" s="1"/>
  <c r="G111" i="2" s="1"/>
  <c r="F111" i="2" l="1"/>
  <c r="C111" i="2"/>
  <c r="E111" i="2" s="1"/>
  <c r="H111" i="2" s="1"/>
  <c r="D112" i="2" s="1"/>
  <c r="F112" i="2" l="1"/>
  <c r="G112" i="2"/>
  <c r="C112" i="2"/>
  <c r="E112" i="2" s="1"/>
  <c r="H112" i="2" l="1"/>
  <c r="D113" i="2" s="1"/>
  <c r="G113" i="2" s="1"/>
  <c r="C113" i="2" l="1"/>
  <c r="F113" i="2"/>
  <c r="E113" i="2"/>
  <c r="H113" i="2" s="1"/>
  <c r="D114" i="2" s="1"/>
  <c r="F114" i="2" l="1"/>
  <c r="G114" i="2"/>
  <c r="C114" i="2"/>
  <c r="E114" i="2" s="1"/>
  <c r="H114" i="2" s="1"/>
  <c r="D115" i="2" s="1"/>
  <c r="G115" i="2" s="1"/>
  <c r="C115" i="2" l="1"/>
  <c r="F115" i="2"/>
  <c r="E115" i="2" l="1"/>
  <c r="H115" i="2" s="1"/>
  <c r="D116" i="2" l="1"/>
  <c r="F116" i="2" l="1"/>
  <c r="G116" i="2"/>
  <c r="C116" i="2"/>
  <c r="E116" i="2" s="1"/>
  <c r="H116" i="2" s="1"/>
  <c r="D117" i="2" s="1"/>
  <c r="G117" i="2" s="1"/>
  <c r="F117" i="2" l="1"/>
  <c r="C117" i="2"/>
  <c r="E117" i="2" s="1"/>
  <c r="H117" i="2" s="1"/>
  <c r="D118" i="2" l="1"/>
  <c r="F118" i="2" l="1"/>
  <c r="G118" i="2"/>
  <c r="C118" i="2"/>
  <c r="E118" i="2" s="1"/>
  <c r="H118" i="2" s="1"/>
  <c r="D119" i="2" s="1"/>
  <c r="G119" i="2" s="1"/>
  <c r="F119" i="2" l="1"/>
  <c r="C119" i="2"/>
  <c r="E119" i="2" s="1"/>
  <c r="H119" i="2" s="1"/>
  <c r="D120" i="2" s="1"/>
  <c r="G120" i="2" s="1"/>
  <c r="C120" i="2" l="1"/>
  <c r="F120" i="2"/>
  <c r="E120" i="2" l="1"/>
  <c r="H120" i="2" s="1"/>
  <c r="D121" i="2" s="1"/>
  <c r="G121" i="2" s="1"/>
  <c r="C121" i="2" l="1"/>
  <c r="F121" i="2"/>
  <c r="E121" i="2" l="1"/>
  <c r="H121" i="2" s="1"/>
  <c r="D122" i="2" s="1"/>
  <c r="G122" i="2" s="1"/>
  <c r="C122" i="2" l="1"/>
  <c r="F122" i="2"/>
  <c r="E122" i="2" l="1"/>
  <c r="H122" i="2" s="1"/>
  <c r="D123" i="2" s="1"/>
  <c r="G123" i="2" s="1"/>
  <c r="F123" i="2" l="1"/>
  <c r="C123" i="2"/>
  <c r="E123" i="2" s="1"/>
  <c r="H123" i="2" s="1"/>
  <c r="D124" i="2" l="1"/>
  <c r="F124" i="2" l="1"/>
  <c r="G124" i="2"/>
  <c r="C124" i="2"/>
  <c r="E124" i="2" s="1"/>
  <c r="H124" i="2" l="1"/>
  <c r="D125" i="2" s="1"/>
  <c r="G125" i="2" s="1"/>
  <c r="C125" i="2" l="1"/>
  <c r="F125" i="2"/>
  <c r="E125" i="2" l="1"/>
  <c r="H125" i="2" s="1"/>
  <c r="D126" i="2" s="1"/>
  <c r="G126" i="2" l="1"/>
  <c r="F126" i="2"/>
  <c r="C126" i="2"/>
  <c r="E126" i="2" l="1"/>
  <c r="H126" i="2" s="1"/>
  <c r="D127" i="2" s="1"/>
  <c r="G127" i="2" s="1"/>
  <c r="F127" i="2" l="1"/>
  <c r="C127" i="2"/>
  <c r="E127" i="2" s="1"/>
  <c r="H127" i="2" s="1"/>
  <c r="D128" i="2" s="1"/>
  <c r="G128" i="2" l="1"/>
  <c r="C128" i="2"/>
  <c r="F128" i="2"/>
  <c r="I3" i="2" s="1"/>
  <c r="E128" i="2" l="1"/>
  <c r="H128" i="2" s="1"/>
  <c r="D129" i="2" s="1"/>
  <c r="G129" i="2" l="1"/>
  <c r="F129" i="2"/>
  <c r="C129" i="2"/>
  <c r="E129" i="2" l="1"/>
  <c r="H129" i="2" s="1"/>
  <c r="D130" i="2" s="1"/>
  <c r="G130" i="2" s="1"/>
  <c r="F130" i="2" l="1"/>
  <c r="C130" i="2"/>
  <c r="E130" i="2" s="1"/>
  <c r="H130" i="2" s="1"/>
  <c r="D131" i="2" s="1"/>
  <c r="G131" i="2" l="1"/>
  <c r="F131" i="2"/>
  <c r="C131" i="2"/>
  <c r="E131" i="2" l="1"/>
  <c r="H131" i="2" s="1"/>
  <c r="D132" i="2" s="1"/>
  <c r="G132" i="2" s="1"/>
  <c r="C132" i="2"/>
  <c r="F132" i="2"/>
  <c r="E132" i="2" l="1"/>
  <c r="H132" i="2" s="1"/>
  <c r="D133" i="2" s="1"/>
  <c r="F133" i="2" s="1"/>
  <c r="G133" i="2" l="1"/>
  <c r="C133" i="2"/>
  <c r="E133" i="2" s="1"/>
  <c r="H133" i="2" s="1"/>
  <c r="D134" i="2" s="1"/>
  <c r="G134" i="2" s="1"/>
  <c r="F134" i="2" l="1"/>
  <c r="C134" i="2"/>
  <c r="E134" i="2"/>
  <c r="H134" i="2" s="1"/>
  <c r="D135" i="2" s="1"/>
  <c r="G135" i="2" s="1"/>
  <c r="F135" i="2" l="1"/>
  <c r="C135" i="2"/>
  <c r="E135" i="2" s="1"/>
  <c r="H135" i="2" s="1"/>
  <c r="D136" i="2" s="1"/>
  <c r="G136" i="2" s="1"/>
  <c r="C136" i="2" l="1"/>
  <c r="F136" i="2"/>
  <c r="E136" i="2" l="1"/>
  <c r="H136" i="2" s="1"/>
  <c r="D137" i="2" s="1"/>
  <c r="G137" i="2" s="1"/>
  <c r="F137" i="2" l="1"/>
  <c r="C137" i="2"/>
  <c r="E137" i="2" s="1"/>
  <c r="H137" i="2" s="1"/>
  <c r="D138" i="2" l="1"/>
  <c r="F138" i="2" l="1"/>
  <c r="G138" i="2"/>
  <c r="C138" i="2"/>
  <c r="E138" i="2" s="1"/>
  <c r="H138" i="2" s="1"/>
  <c r="D139" i="2" s="1"/>
  <c r="G139" i="2" s="1"/>
  <c r="C139" i="2" l="1"/>
  <c r="F139" i="2"/>
  <c r="E139" i="2" l="1"/>
  <c r="H139" i="2" s="1"/>
  <c r="D140" i="2" l="1"/>
  <c r="F140" i="2" l="1"/>
  <c r="G140" i="2"/>
  <c r="C140" i="2"/>
  <c r="E140" i="2" s="1"/>
  <c r="H140" i="2" l="1"/>
  <c r="D141" i="2" s="1"/>
  <c r="G141" i="2" s="1"/>
  <c r="C141" i="2"/>
  <c r="F141" i="2" l="1"/>
  <c r="E141" i="2"/>
  <c r="H141" i="2" s="1"/>
  <c r="D142" i="2" s="1"/>
  <c r="G142" i="2" s="1"/>
  <c r="F142" i="2" l="1"/>
  <c r="C142" i="2"/>
  <c r="E142" i="2"/>
  <c r="H142" i="2" s="1"/>
  <c r="D143" i="2" s="1"/>
  <c r="G143" i="2" s="1"/>
  <c r="F143" i="2" l="1"/>
  <c r="C143" i="2"/>
  <c r="E143" i="2" s="1"/>
  <c r="H143" i="2" s="1"/>
  <c r="D144" i="2" l="1"/>
  <c r="F144" i="2" l="1"/>
  <c r="G144" i="2"/>
  <c r="C144" i="2"/>
  <c r="E144" i="2" s="1"/>
  <c r="H144" i="2" l="1"/>
  <c r="D145" i="2" s="1"/>
  <c r="G145" i="2" s="1"/>
  <c r="F145" i="2"/>
  <c r="C145" i="2"/>
  <c r="E145" i="2" l="1"/>
  <c r="H145" i="2" s="1"/>
  <c r="D146" i="2" s="1"/>
  <c r="G146" i="2" s="1"/>
  <c r="F146" i="2"/>
  <c r="C146" i="2" l="1"/>
  <c r="E146" i="2"/>
  <c r="H146" i="2" s="1"/>
  <c r="D147" i="2" s="1"/>
  <c r="G147" i="2" s="1"/>
  <c r="F147" i="2" l="1"/>
  <c r="C147" i="2"/>
  <c r="E147" i="2" l="1"/>
  <c r="H147" i="2" s="1"/>
  <c r="D148" i="2" s="1"/>
  <c r="G148" i="2" s="1"/>
  <c r="F148" i="2" l="1"/>
  <c r="C148" i="2"/>
  <c r="E148" i="2"/>
  <c r="H148" i="2" s="1"/>
  <c r="D149" i="2" s="1"/>
  <c r="G149" i="2" s="1"/>
  <c r="F149" i="2" l="1"/>
  <c r="C149" i="2"/>
  <c r="E149" i="2" s="1"/>
  <c r="H149" i="2" s="1"/>
  <c r="D150" i="2" l="1"/>
  <c r="F150" i="2" l="1"/>
  <c r="G150" i="2"/>
  <c r="C150" i="2"/>
  <c r="E150" i="2" s="1"/>
  <c r="H150" i="2" l="1"/>
  <c r="D151" i="2" s="1"/>
  <c r="G151" i="2" s="1"/>
  <c r="F151" i="2"/>
  <c r="C151" i="2" l="1"/>
  <c r="E151" i="2"/>
  <c r="H151" i="2" s="1"/>
  <c r="D152" i="2" s="1"/>
  <c r="G152" i="2" s="1"/>
  <c r="C152" i="2" l="1"/>
  <c r="F152" i="2"/>
  <c r="E152" i="2" l="1"/>
  <c r="H152" i="2" s="1"/>
  <c r="D153" i="2" s="1"/>
  <c r="G153" i="2" s="1"/>
  <c r="C153" i="2" l="1"/>
  <c r="F153" i="2"/>
  <c r="E153" i="2" l="1"/>
  <c r="H153" i="2" s="1"/>
  <c r="D154" i="2" l="1"/>
  <c r="F154" i="2" l="1"/>
  <c r="G154" i="2"/>
  <c r="C154" i="2"/>
  <c r="E154" i="2" s="1"/>
  <c r="H154" i="2" l="1"/>
  <c r="D155" i="2" s="1"/>
  <c r="G155" i="2" s="1"/>
  <c r="F155" i="2" l="1"/>
  <c r="C155" i="2"/>
  <c r="E155" i="2" s="1"/>
  <c r="H155" i="2" s="1"/>
  <c r="D156" i="2" l="1"/>
  <c r="F156" i="2" l="1"/>
  <c r="G156" i="2"/>
  <c r="C156" i="2"/>
  <c r="E156" i="2" s="1"/>
  <c r="H156" i="2" l="1"/>
  <c r="D157" i="2" s="1"/>
  <c r="G157" i="2" s="1"/>
  <c r="C157" i="2" l="1"/>
  <c r="F157" i="2"/>
  <c r="E157" i="2" s="1"/>
  <c r="H157" i="2" s="1"/>
  <c r="D158" i="2" s="1"/>
  <c r="F158" i="2" l="1"/>
  <c r="G158" i="2"/>
  <c r="C158" i="2"/>
  <c r="E158" i="2" s="1"/>
  <c r="H158" i="2" l="1"/>
  <c r="D159" i="2" s="1"/>
  <c r="G159" i="2" s="1"/>
  <c r="F159" i="2"/>
  <c r="C159" i="2"/>
  <c r="E159" i="2" l="1"/>
  <c r="H159" i="2" s="1"/>
  <c r="D160" i="2" s="1"/>
  <c r="F160" i="2" l="1"/>
  <c r="G160" i="2"/>
  <c r="C160" i="2"/>
  <c r="E160" i="2" s="1"/>
  <c r="H160" i="2" s="1"/>
  <c r="D161" i="2" s="1"/>
  <c r="G161" i="2" s="1"/>
  <c r="C161" i="2" l="1"/>
  <c r="F161" i="2"/>
  <c r="E161" i="2" l="1"/>
  <c r="H161" i="2" s="1"/>
  <c r="D162" i="2" s="1"/>
  <c r="G162" i="2" s="1"/>
  <c r="C162" i="2" l="1"/>
  <c r="F162" i="2"/>
  <c r="E162" i="2" l="1"/>
  <c r="H162" i="2" s="1"/>
  <c r="D163" i="2" s="1"/>
  <c r="G163" i="2" s="1"/>
  <c r="F163" i="2" l="1"/>
  <c r="C163" i="2"/>
  <c r="E163" i="2" s="1"/>
  <c r="H163" i="2" s="1"/>
  <c r="D164" i="2" s="1"/>
  <c r="G164" i="2" s="1"/>
  <c r="C164" i="2" l="1"/>
  <c r="F164" i="2"/>
  <c r="E164" i="2" l="1"/>
  <c r="H164" i="2" s="1"/>
  <c r="D165" i="2" s="1"/>
  <c r="G165" i="2" s="1"/>
  <c r="C165" i="2" l="1"/>
  <c r="F165" i="2"/>
  <c r="E165" i="2" l="1"/>
  <c r="H165" i="2" s="1"/>
  <c r="D166" i="2" s="1"/>
  <c r="G166" i="2" s="1"/>
  <c r="C166" i="2" l="1"/>
  <c r="F166" i="2"/>
  <c r="E166" i="2" l="1"/>
  <c r="H166" i="2" s="1"/>
  <c r="D167" i="2" s="1"/>
  <c r="G167" i="2" s="1"/>
  <c r="F167" i="2" l="1"/>
  <c r="C167" i="2"/>
  <c r="E167" i="2" s="1"/>
  <c r="H167" i="2" s="1"/>
  <c r="D168" i="2" l="1"/>
  <c r="F168" i="2" l="1"/>
  <c r="G168" i="2"/>
  <c r="C168" i="2"/>
  <c r="E168" i="2" s="1"/>
  <c r="H168" i="2" s="1"/>
  <c r="D169" i="2" s="1"/>
  <c r="G169" i="2" s="1"/>
  <c r="C169" i="2" l="1"/>
  <c r="F169" i="2"/>
  <c r="E169" i="2" l="1"/>
  <c r="H169" i="2" s="1"/>
  <c r="D170" i="2" s="1"/>
  <c r="G170" i="2" s="1"/>
  <c r="C170" i="2" l="1"/>
  <c r="F170" i="2"/>
  <c r="E170" i="2" l="1"/>
  <c r="H170" i="2" s="1"/>
  <c r="D171" i="2" s="1"/>
  <c r="G171" i="2" s="1"/>
  <c r="C171" i="2" l="1"/>
  <c r="F171" i="2"/>
  <c r="E171" i="2" l="1"/>
  <c r="H171" i="2" s="1"/>
  <c r="D172" i="2" s="1"/>
  <c r="G172" i="2" s="1"/>
  <c r="C172" i="2" l="1"/>
  <c r="F172" i="2"/>
  <c r="E172" i="2" l="1"/>
  <c r="H172" i="2" s="1"/>
  <c r="D173" i="2" s="1"/>
  <c r="G173" i="2" s="1"/>
  <c r="C173" i="2" l="1"/>
  <c r="F173" i="2"/>
  <c r="E173" i="2" l="1"/>
  <c r="H173" i="2" s="1"/>
  <c r="D174" i="2" l="1"/>
  <c r="C174" i="2" l="1"/>
  <c r="G174" i="2"/>
  <c r="F174" i="2"/>
  <c r="E174" i="2" s="1"/>
  <c r="H174" i="2" s="1"/>
  <c r="D175" i="2" s="1"/>
  <c r="G175" i="2" s="1"/>
  <c r="F175" i="2" l="1"/>
  <c r="C175" i="2"/>
  <c r="E175" i="2" l="1"/>
  <c r="H175" i="2" s="1"/>
  <c r="D176" i="2"/>
  <c r="F176" i="2" l="1"/>
  <c r="G176" i="2"/>
  <c r="C176" i="2"/>
  <c r="E176" i="2" s="1"/>
  <c r="H176" i="2" s="1"/>
  <c r="D177" i="2" s="1"/>
  <c r="G177" i="2" s="1"/>
  <c r="F177" i="2" l="1"/>
  <c r="C177" i="2"/>
  <c r="E177" i="2" s="1"/>
  <c r="H177" i="2" s="1"/>
  <c r="D178" i="2" s="1"/>
  <c r="G178" i="2" s="1"/>
  <c r="C178" i="2" l="1"/>
  <c r="F178" i="2"/>
  <c r="E178" i="2" l="1"/>
  <c r="H178" i="2" s="1"/>
  <c r="D179" i="2" s="1"/>
  <c r="G179" i="2" s="1"/>
  <c r="C179" i="2" l="1"/>
  <c r="F179" i="2"/>
  <c r="E179" i="2" l="1"/>
  <c r="H179" i="2" s="1"/>
  <c r="D180" i="2" s="1"/>
  <c r="G180" i="2" s="1"/>
  <c r="C180" i="2" l="1"/>
  <c r="F180" i="2"/>
  <c r="E180" i="2" l="1"/>
  <c r="H180" i="2" s="1"/>
  <c r="D181" i="2" s="1"/>
  <c r="G181" i="2" s="1"/>
  <c r="F181" i="2" l="1"/>
  <c r="C181" i="2"/>
  <c r="E181" i="2" l="1"/>
  <c r="H181" i="2" s="1"/>
  <c r="D182" i="2" s="1"/>
  <c r="F182" i="2" l="1"/>
  <c r="G182" i="2"/>
  <c r="C182" i="2"/>
  <c r="E182" i="2" s="1"/>
  <c r="H182" i="2" l="1"/>
  <c r="D183" i="2" s="1"/>
  <c r="G183" i="2" s="1"/>
  <c r="F183" i="2"/>
  <c r="C183" i="2" l="1"/>
  <c r="E183" i="2" s="1"/>
  <c r="H183" i="2" s="1"/>
  <c r="D184" i="2" s="1"/>
  <c r="G184" i="2" s="1"/>
  <c r="C184" i="2" l="1"/>
  <c r="F184" i="2"/>
  <c r="E184" i="2" l="1"/>
  <c r="H184" i="2" s="1"/>
  <c r="D185" i="2" s="1"/>
  <c r="G185" i="2" s="1"/>
  <c r="F185" i="2" l="1"/>
  <c r="C185" i="2"/>
  <c r="E185" i="2" l="1"/>
  <c r="H185" i="2" s="1"/>
  <c r="D186" i="2" s="1"/>
  <c r="G186" i="2" s="1"/>
  <c r="F186" i="2"/>
  <c r="C186" i="2" l="1"/>
  <c r="E186" i="2" s="1"/>
  <c r="H186" i="2" s="1"/>
  <c r="D187" i="2" s="1"/>
  <c r="G187" i="2" s="1"/>
  <c r="C187" i="2" l="1"/>
  <c r="F187" i="2"/>
  <c r="E187" i="2" l="1"/>
  <c r="H187" i="2" s="1"/>
  <c r="D188" i="2" s="1"/>
  <c r="G188" i="2" s="1"/>
  <c r="C188" i="2" l="1"/>
  <c r="F188" i="2"/>
  <c r="E188" i="2" l="1"/>
  <c r="H188" i="2" s="1"/>
  <c r="D189" i="2" s="1"/>
  <c r="G189" i="2" s="1"/>
  <c r="F189" i="2" l="1"/>
  <c r="C189" i="2"/>
  <c r="E189" i="2" l="1"/>
  <c r="H189" i="2" s="1"/>
  <c r="D190" i="2" s="1"/>
  <c r="G190" i="2" s="1"/>
  <c r="F190" i="2" l="1"/>
  <c r="C190" i="2"/>
  <c r="E190" i="2" l="1"/>
  <c r="H190" i="2" s="1"/>
  <c r="D191" i="2" s="1"/>
  <c r="G191" i="2" s="1"/>
  <c r="F191" i="2" l="1"/>
  <c r="C191" i="2"/>
  <c r="E191" i="2"/>
  <c r="H191" i="2" s="1"/>
  <c r="D192" i="2" s="1"/>
  <c r="G192" i="2" s="1"/>
  <c r="C192" i="2" l="1"/>
  <c r="F192" i="2"/>
  <c r="E192" i="2" l="1"/>
  <c r="H192" i="2" s="1"/>
  <c r="D193" i="2" s="1"/>
  <c r="G193" i="2" s="1"/>
  <c r="C193" i="2" l="1"/>
  <c r="F193" i="2"/>
  <c r="E193" i="2" l="1"/>
  <c r="H193" i="2" s="1"/>
  <c r="D194" i="2" s="1"/>
  <c r="G194" i="2" s="1"/>
  <c r="F194" i="2" l="1"/>
  <c r="C194" i="2"/>
  <c r="E194" i="2" l="1"/>
  <c r="H194" i="2" s="1"/>
  <c r="D195" i="2" s="1"/>
  <c r="G195" i="2" s="1"/>
  <c r="C195" i="2" l="1"/>
  <c r="F195" i="2"/>
  <c r="E195" i="2" s="1"/>
  <c r="H195" i="2" s="1"/>
  <c r="D196" i="2" s="1"/>
  <c r="G196" i="2" l="1"/>
  <c r="F196" i="2"/>
  <c r="C196" i="2"/>
  <c r="E196" i="2" l="1"/>
  <c r="H196" i="2" s="1"/>
  <c r="D197" i="2" s="1"/>
  <c r="G197" i="2" s="1"/>
  <c r="C197" i="2" l="1"/>
  <c r="F197" i="2"/>
  <c r="E197" i="2" s="1"/>
  <c r="H197" i="2" s="1"/>
  <c r="D198" i="2" s="1"/>
  <c r="F198" i="2" l="1"/>
  <c r="G198" i="2"/>
  <c r="C198" i="2"/>
  <c r="E198" i="2" s="1"/>
  <c r="H198" i="2" s="1"/>
  <c r="D199" i="2" s="1"/>
  <c r="G199" i="2" s="1"/>
  <c r="F199" i="2" l="1"/>
  <c r="C199" i="2"/>
  <c r="E199" i="2" l="1"/>
  <c r="H199" i="2" s="1"/>
  <c r="D200" i="2" s="1"/>
  <c r="F200" i="2" l="1"/>
  <c r="G200" i="2"/>
  <c r="C200" i="2"/>
  <c r="E200" i="2" s="1"/>
  <c r="H200" i="2" l="1"/>
  <c r="D201" i="2" s="1"/>
  <c r="G201" i="2" s="1"/>
  <c r="C201" i="2"/>
  <c r="F201" i="2" l="1"/>
  <c r="E201" i="2" s="1"/>
  <c r="H201" i="2" s="1"/>
  <c r="D202" i="2" s="1"/>
  <c r="C202" i="2" l="1"/>
  <c r="G202" i="2"/>
  <c r="F202" i="2"/>
  <c r="E202" i="2" s="1"/>
  <c r="H202" i="2" l="1"/>
  <c r="D203" i="2"/>
  <c r="F203" i="2" l="1"/>
  <c r="G203" i="2"/>
  <c r="C203" i="2"/>
  <c r="E203" i="2" s="1"/>
  <c r="H203" i="2" s="1"/>
  <c r="D204" i="2" s="1"/>
  <c r="G204" i="2" s="1"/>
  <c r="F204" i="2" l="1"/>
  <c r="C204" i="2"/>
  <c r="E204" i="2" l="1"/>
  <c r="H204" i="2" s="1"/>
  <c r="D205" i="2" s="1"/>
  <c r="G205" i="2" s="1"/>
  <c r="F205" i="2"/>
  <c r="C205" i="2"/>
  <c r="E205" i="2" l="1"/>
  <c r="H205" i="2" s="1"/>
  <c r="D206" i="2" s="1"/>
  <c r="G206" i="2" s="1"/>
  <c r="C206" i="2" l="1"/>
  <c r="F206" i="2"/>
  <c r="E206" i="2" s="1"/>
  <c r="H206" i="2" s="1"/>
  <c r="D207" i="2" s="1"/>
  <c r="G207" i="2" s="1"/>
  <c r="F207" i="2" l="1"/>
  <c r="C207" i="2"/>
  <c r="E207" i="2" s="1"/>
  <c r="H207" i="2" s="1"/>
  <c r="D208" i="2" l="1"/>
  <c r="C208" i="2" l="1"/>
  <c r="G208" i="2"/>
  <c r="F208" i="2"/>
  <c r="E208" i="2" s="1"/>
  <c r="H208" i="2" s="1"/>
  <c r="D209" i="2" s="1"/>
  <c r="G209" i="2" s="1"/>
  <c r="C209" i="2" l="1"/>
  <c r="F209" i="2"/>
  <c r="E209" i="2" l="1"/>
  <c r="H209" i="2" s="1"/>
  <c r="D210" i="2" l="1"/>
  <c r="C210" i="2" l="1"/>
  <c r="G210" i="2"/>
  <c r="F210" i="2"/>
  <c r="E210" i="2" s="1"/>
  <c r="H210" i="2" l="1"/>
  <c r="D211" i="2" s="1"/>
  <c r="F211" i="2" l="1"/>
  <c r="G211" i="2"/>
  <c r="C211" i="2"/>
  <c r="E211" i="2" s="1"/>
  <c r="H211" i="2" l="1"/>
  <c r="D212" i="2" s="1"/>
  <c r="G212" i="2" s="1"/>
  <c r="F212" i="2" l="1"/>
  <c r="C212" i="2"/>
  <c r="E212" i="2" s="1"/>
  <c r="H212" i="2" s="1"/>
  <c r="D213" i="2" s="1"/>
  <c r="G213" i="2" s="1"/>
  <c r="C213" i="2" l="1"/>
  <c r="F213" i="2"/>
  <c r="E213" i="2" l="1"/>
  <c r="H213" i="2" s="1"/>
  <c r="D214" i="2" s="1"/>
  <c r="G214" i="2" s="1"/>
  <c r="F214" i="2" l="1"/>
  <c r="C214" i="2"/>
  <c r="E214" i="2" s="1"/>
  <c r="H214" i="2" s="1"/>
  <c r="D215" i="2" l="1"/>
  <c r="F215" i="2" l="1"/>
  <c r="G215" i="2"/>
  <c r="C215" i="2"/>
  <c r="E215" i="2" l="1"/>
  <c r="H215" i="2"/>
  <c r="D216" i="2" s="1"/>
  <c r="G216" i="2" s="1"/>
  <c r="F216" i="2" l="1"/>
  <c r="C216" i="2"/>
  <c r="E216" i="2" s="1"/>
  <c r="H216" i="2" s="1"/>
  <c r="D217" i="2" s="1"/>
  <c r="G217" i="2" s="1"/>
  <c r="C217" i="2" l="1"/>
  <c r="F217" i="2"/>
  <c r="E217" i="2" l="1"/>
  <c r="H217" i="2" s="1"/>
  <c r="D218" i="2" s="1"/>
  <c r="G218" i="2" s="1"/>
  <c r="F218" i="2" l="1"/>
  <c r="C218" i="2"/>
  <c r="E218" i="2" l="1"/>
  <c r="H218" i="2" s="1"/>
  <c r="D219" i="2"/>
  <c r="F219" i="2" l="1"/>
  <c r="G219" i="2"/>
  <c r="C219" i="2"/>
  <c r="E219" i="2" s="1"/>
  <c r="H219" i="2" s="1"/>
  <c r="D220" i="2" s="1"/>
  <c r="G220" i="2" s="1"/>
  <c r="C220" i="2" l="1"/>
  <c r="F220" i="2"/>
  <c r="E220" i="2" l="1"/>
  <c r="H220" i="2" s="1"/>
  <c r="D221" i="2" s="1"/>
  <c r="G221" i="2" s="1"/>
  <c r="C221" i="2" l="1"/>
  <c r="F221" i="2"/>
  <c r="E221" i="2" s="1"/>
  <c r="H221" i="2" s="1"/>
  <c r="D222" i="2" s="1"/>
  <c r="C222" i="2" l="1"/>
  <c r="G222" i="2"/>
  <c r="F222" i="2"/>
  <c r="E222" i="2" s="1"/>
  <c r="H222" i="2" s="1"/>
  <c r="D223" i="2" s="1"/>
  <c r="G223" i="2" s="1"/>
  <c r="C223" i="2" l="1"/>
  <c r="F223" i="2"/>
  <c r="E223" i="2" l="1"/>
  <c r="H223" i="2" s="1"/>
  <c r="D224" i="2" l="1"/>
  <c r="F224" i="2" l="1"/>
  <c r="G224" i="2"/>
  <c r="C224" i="2"/>
  <c r="E224" i="2" s="1"/>
  <c r="H224" i="2" l="1"/>
  <c r="D225" i="2" s="1"/>
  <c r="G225" i="2" s="1"/>
  <c r="F225" i="2"/>
  <c r="C225" i="2"/>
  <c r="E225" i="2" l="1"/>
  <c r="H225" i="2" s="1"/>
  <c r="D226" i="2" s="1"/>
  <c r="G226" i="2" s="1"/>
  <c r="F226" i="2" l="1"/>
  <c r="C226" i="2"/>
  <c r="E226" i="2"/>
  <c r="H226" i="2" s="1"/>
  <c r="D227" i="2" s="1"/>
  <c r="G227" i="2" s="1"/>
  <c r="F227" i="2" l="1"/>
  <c r="C227" i="2"/>
  <c r="E227" i="2" s="1"/>
  <c r="H227" i="2" s="1"/>
  <c r="D228" i="2" s="1"/>
  <c r="G228" i="2" s="1"/>
  <c r="C228" i="2" l="1"/>
  <c r="F228" i="2"/>
  <c r="E228" i="2" l="1"/>
  <c r="H228" i="2" s="1"/>
  <c r="D229" i="2" s="1"/>
  <c r="G229" i="2" s="1"/>
  <c r="F229" i="2" l="1"/>
  <c r="C229" i="2"/>
  <c r="E229" i="2" s="1"/>
  <c r="H229" i="2" s="1"/>
  <c r="D230" i="2" s="1"/>
  <c r="G230" i="2" s="1"/>
  <c r="C230" i="2" l="1"/>
  <c r="F230" i="2"/>
  <c r="E230" i="2" l="1"/>
  <c r="H230" i="2" s="1"/>
  <c r="D231" i="2" s="1"/>
  <c r="G231" i="2" s="1"/>
  <c r="F231" i="2" l="1"/>
  <c r="C231" i="2"/>
  <c r="E231" i="2" s="1"/>
  <c r="H231" i="2" s="1"/>
  <c r="D232" i="2" s="1"/>
  <c r="G232" i="2" s="1"/>
  <c r="C232" i="2" l="1"/>
  <c r="F232" i="2"/>
  <c r="E232" i="2" l="1"/>
  <c r="H232" i="2" s="1"/>
  <c r="D233" i="2" s="1"/>
  <c r="G233" i="2" s="1"/>
  <c r="C233" i="2" l="1"/>
  <c r="F233" i="2"/>
  <c r="E233" i="2" l="1"/>
  <c r="H233" i="2" s="1"/>
  <c r="D234" i="2" s="1"/>
  <c r="G234" i="2" s="1"/>
  <c r="F234" i="2" l="1"/>
  <c r="C234" i="2"/>
  <c r="E234" i="2" l="1"/>
  <c r="H234" i="2" s="1"/>
  <c r="D235" i="2" s="1"/>
  <c r="F235" i="2" l="1"/>
  <c r="G235" i="2"/>
  <c r="C235" i="2"/>
  <c r="E235" i="2" l="1"/>
  <c r="H235" i="2" s="1"/>
  <c r="D236" i="2" s="1"/>
  <c r="G236" i="2" s="1"/>
  <c r="F236" i="2" l="1"/>
  <c r="C236" i="2"/>
  <c r="E236" i="2" s="1"/>
  <c r="H236" i="2" s="1"/>
  <c r="D237" i="2" s="1"/>
  <c r="G237" i="2" s="1"/>
  <c r="C237" i="2" l="1"/>
  <c r="F237" i="2"/>
  <c r="E237" i="2" l="1"/>
  <c r="H237" i="2" s="1"/>
  <c r="D238" i="2" s="1"/>
  <c r="G238" i="2" s="1"/>
  <c r="F238" i="2" l="1"/>
  <c r="C238" i="2"/>
  <c r="E238" i="2" s="1"/>
  <c r="H238" i="2" s="1"/>
  <c r="D239" i="2" s="1"/>
  <c r="G239" i="2" s="1"/>
  <c r="F239" i="2" l="1"/>
  <c r="C239" i="2"/>
  <c r="E239" i="2" s="1"/>
  <c r="H239" i="2" s="1"/>
  <c r="D240" i="2" s="1"/>
  <c r="G240" i="2" s="1"/>
  <c r="C240" i="2" l="1"/>
  <c r="F240" i="2"/>
  <c r="E240" i="2" l="1"/>
  <c r="H240" i="2" s="1"/>
  <c r="D241" i="2" s="1"/>
  <c r="G241" i="2" s="1"/>
  <c r="C241" i="2" l="1"/>
  <c r="F241" i="2"/>
  <c r="E241" i="2" l="1"/>
  <c r="H241" i="2" s="1"/>
  <c r="D242" i="2" s="1"/>
  <c r="G242" i="2" s="1"/>
  <c r="F242" i="2" l="1"/>
  <c r="C242" i="2"/>
  <c r="E242" i="2" l="1"/>
  <c r="H242" i="2" s="1"/>
  <c r="D243" i="2" s="1"/>
  <c r="G243" i="2" s="1"/>
  <c r="C243" i="2" l="1"/>
  <c r="F243" i="2"/>
  <c r="E243" i="2" s="1"/>
  <c r="H243" i="2" s="1"/>
  <c r="D244" i="2" s="1"/>
  <c r="G244" i="2" s="1"/>
  <c r="F244" i="2" l="1"/>
  <c r="C244" i="2"/>
  <c r="E244" i="2" s="1"/>
  <c r="H244" i="2" s="1"/>
  <c r="D245" i="2" s="1"/>
  <c r="G245" i="2" s="1"/>
  <c r="C245" i="2" l="1"/>
  <c r="F245" i="2"/>
  <c r="E245" i="2" l="1"/>
  <c r="H245" i="2" s="1"/>
  <c r="D246" i="2" s="1"/>
  <c r="G246" i="2" s="1"/>
  <c r="F246" i="2" l="1"/>
  <c r="C246" i="2"/>
  <c r="E246" i="2" l="1"/>
  <c r="H246" i="2" s="1"/>
  <c r="D247" i="2" s="1"/>
  <c r="F247" i="2" l="1"/>
  <c r="G247" i="2"/>
  <c r="C247" i="2"/>
  <c r="E247" i="2" s="1"/>
  <c r="H247" i="2" l="1"/>
  <c r="D248" i="2" s="1"/>
  <c r="G248" i="2" s="1"/>
  <c r="C248" i="2"/>
  <c r="F248" i="2"/>
  <c r="E248" i="2" l="1"/>
  <c r="H248" i="2" s="1"/>
  <c r="D249" i="2" s="1"/>
  <c r="G249" i="2" s="1"/>
  <c r="C249" i="2" l="1"/>
  <c r="F249" i="2"/>
  <c r="E249" i="2" l="1"/>
  <c r="H249" i="2" s="1"/>
  <c r="D250" i="2" s="1"/>
  <c r="G250" i="2" s="1"/>
  <c r="F250" i="2" l="1"/>
  <c r="C250" i="2"/>
  <c r="E250" i="2" l="1"/>
  <c r="H250" i="2" s="1"/>
  <c r="D251" i="2" s="1"/>
  <c r="F251" i="2" l="1"/>
  <c r="G251" i="2"/>
  <c r="C251" i="2"/>
  <c r="E251" i="2" s="1"/>
  <c r="H251" i="2" s="1"/>
  <c r="D252" i="2" s="1"/>
  <c r="G252" i="2" s="1"/>
  <c r="C252" i="2" l="1"/>
  <c r="F252" i="2"/>
  <c r="E252" i="2" l="1"/>
  <c r="H252" i="2" s="1"/>
  <c r="D253" i="2" s="1"/>
  <c r="G253" i="2" s="1"/>
  <c r="C253" i="2" l="1"/>
  <c r="F253" i="2"/>
  <c r="E253" i="2" l="1"/>
  <c r="H253" i="2" s="1"/>
  <c r="D254" i="2" s="1"/>
  <c r="G254" i="2" s="1"/>
  <c r="F254" i="2" l="1"/>
  <c r="C254" i="2"/>
  <c r="E254" i="2" s="1"/>
  <c r="H254" i="2" s="1"/>
  <c r="D255" i="2" s="1"/>
  <c r="G255" i="2" s="1"/>
  <c r="C255" i="2" l="1"/>
  <c r="F255" i="2"/>
  <c r="E255" i="2" l="1"/>
  <c r="H255" i="2" s="1"/>
  <c r="D256" i="2" s="1"/>
  <c r="G256" i="2" s="1"/>
  <c r="F256" i="2" l="1"/>
  <c r="C256" i="2"/>
  <c r="E256" i="2" s="1"/>
  <c r="H256" i="2" s="1"/>
  <c r="D257" i="2" s="1"/>
  <c r="G257" i="2" s="1"/>
  <c r="C257" i="2" l="1"/>
  <c r="F257" i="2"/>
  <c r="E257" i="2" l="1"/>
  <c r="H257" i="2" s="1"/>
  <c r="D258" i="2" s="1"/>
  <c r="G258" i="2" s="1"/>
  <c r="F258" i="2" l="1"/>
  <c r="C258" i="2"/>
  <c r="E258" i="2" s="1"/>
  <c r="H258" i="2" s="1"/>
  <c r="D259" i="2" s="1"/>
  <c r="G259" i="2" s="1"/>
  <c r="F259" i="2" l="1"/>
  <c r="C259" i="2"/>
  <c r="E259" i="2" s="1"/>
  <c r="H259" i="2" s="1"/>
  <c r="D260" i="2" l="1"/>
  <c r="F260" i="2" l="1"/>
  <c r="G260" i="2"/>
  <c r="C260" i="2"/>
  <c r="E260" i="2" s="1"/>
  <c r="H260" i="2" l="1"/>
  <c r="D261" i="2" s="1"/>
  <c r="G261" i="2" s="1"/>
  <c r="C261" i="2"/>
  <c r="F261" i="2" l="1"/>
  <c r="E261" i="2" s="1"/>
  <c r="H261" i="2" s="1"/>
  <c r="D262" i="2" s="1"/>
  <c r="G262" i="2" s="1"/>
  <c r="C262" i="2" l="1"/>
  <c r="F262" i="2"/>
  <c r="E262" i="2" l="1"/>
  <c r="H262" i="2" s="1"/>
  <c r="D263" i="2" s="1"/>
  <c r="F263" i="2" s="1"/>
  <c r="G263" i="2"/>
  <c r="C263" i="2"/>
  <c r="E263" i="2" l="1"/>
  <c r="H263" i="2"/>
  <c r="D264" i="2" s="1"/>
  <c r="G264" i="2" s="1"/>
  <c r="C264" i="2"/>
  <c r="F264" i="2"/>
  <c r="E264" i="2" l="1"/>
  <c r="H264" i="2" s="1"/>
  <c r="D265" i="2" s="1"/>
  <c r="G265" i="2" s="1"/>
  <c r="F265" i="2" l="1"/>
  <c r="C265" i="2"/>
  <c r="E265" i="2" s="1"/>
  <c r="H265" i="2" s="1"/>
  <c r="D266" i="2" s="1"/>
  <c r="G266" i="2" s="1"/>
  <c r="F266" i="2" l="1"/>
  <c r="C266" i="2"/>
  <c r="E266" i="2" l="1"/>
  <c r="H266" i="2" s="1"/>
  <c r="D267" i="2" s="1"/>
  <c r="G267" i="2" s="1"/>
  <c r="C267" i="2" l="1"/>
  <c r="F267" i="2"/>
  <c r="E267" i="2" s="1"/>
  <c r="H267" i="2" s="1"/>
  <c r="D268" i="2" s="1"/>
  <c r="F268" i="2" s="1"/>
  <c r="C268" i="2" l="1"/>
  <c r="G268" i="2"/>
  <c r="E268" i="2"/>
  <c r="H268" i="2" l="1"/>
  <c r="D269" i="2" s="1"/>
  <c r="G269" i="2" s="1"/>
  <c r="F269" i="2" l="1"/>
  <c r="C269" i="2"/>
  <c r="E269" i="2" s="1"/>
  <c r="H269" i="2" s="1"/>
  <c r="D270" i="2" s="1"/>
  <c r="G270" i="2" s="1"/>
  <c r="F270" i="2" l="1"/>
  <c r="C270" i="2"/>
  <c r="E270" i="2" l="1"/>
  <c r="H270" i="2" s="1"/>
  <c r="D271" i="2" s="1"/>
  <c r="G271" i="2" s="1"/>
  <c r="F271" i="2" l="1"/>
  <c r="C271" i="2"/>
  <c r="E271" i="2" s="1"/>
  <c r="H271" i="2" s="1"/>
  <c r="D272" i="2" s="1"/>
  <c r="G272" i="2" s="1"/>
  <c r="C272" i="2" l="1"/>
  <c r="F272" i="2"/>
  <c r="E272" i="2" l="1"/>
  <c r="H272" i="2" s="1"/>
  <c r="D273" i="2" s="1"/>
  <c r="G273" i="2" s="1"/>
  <c r="C273" i="2" l="1"/>
  <c r="F273" i="2"/>
  <c r="E273" i="2" l="1"/>
  <c r="H273" i="2" s="1"/>
  <c r="D274" i="2" s="1"/>
  <c r="G274" i="2" s="1"/>
  <c r="C274" i="2" l="1"/>
  <c r="F274" i="2"/>
  <c r="E274" i="2" l="1"/>
  <c r="H274" i="2" s="1"/>
  <c r="D275" i="2" s="1"/>
  <c r="G275" i="2" s="1"/>
  <c r="F275" i="2" l="1"/>
  <c r="C275" i="2"/>
  <c r="E275" i="2" l="1"/>
  <c r="H275" i="2" s="1"/>
  <c r="D276" i="2" s="1"/>
  <c r="G276" i="2" s="1"/>
  <c r="C276" i="2" l="1"/>
  <c r="F276" i="2"/>
  <c r="E276" i="2" l="1"/>
  <c r="H276" i="2" s="1"/>
  <c r="D277" i="2" s="1"/>
  <c r="G277" i="2" s="1"/>
  <c r="C277" i="2" l="1"/>
  <c r="F277" i="2"/>
  <c r="E277" i="2" l="1"/>
  <c r="H277" i="2" s="1"/>
  <c r="D278" i="2" s="1"/>
  <c r="G278" i="2" s="1"/>
  <c r="C278" i="2" l="1"/>
  <c r="F278" i="2"/>
  <c r="E278" i="2" l="1"/>
  <c r="H278" i="2" s="1"/>
  <c r="D279" i="2" l="1"/>
  <c r="F279" i="2" l="1"/>
  <c r="G279" i="2"/>
  <c r="C279" i="2"/>
  <c r="E279" i="2" s="1"/>
  <c r="H279" i="2" l="1"/>
  <c r="D280" i="2" s="1"/>
  <c r="G280" i="2" s="1"/>
  <c r="C280" i="2"/>
  <c r="F280" i="2"/>
  <c r="E280" i="2" l="1"/>
  <c r="H280" i="2" s="1"/>
  <c r="D281" i="2" s="1"/>
  <c r="G281" i="2" s="1"/>
  <c r="C281" i="2" l="1"/>
  <c r="F281" i="2"/>
  <c r="E281" i="2" l="1"/>
  <c r="H281" i="2" s="1"/>
  <c r="D282" i="2" s="1"/>
  <c r="G282" i="2" s="1"/>
  <c r="C282" i="2" l="1"/>
  <c r="F282" i="2"/>
  <c r="E282" i="2" l="1"/>
  <c r="H282" i="2" s="1"/>
  <c r="D283" i="2" s="1"/>
  <c r="F283" i="2" l="1"/>
  <c r="G283" i="2"/>
  <c r="C283" i="2"/>
  <c r="E283" i="2" s="1"/>
  <c r="H283" i="2" s="1"/>
  <c r="D284" i="2" s="1"/>
  <c r="G284" i="2" s="1"/>
  <c r="C284" i="2" l="1"/>
  <c r="F284" i="2"/>
  <c r="E284" i="2" l="1"/>
  <c r="H284" i="2" s="1"/>
  <c r="D285" i="2" s="1"/>
  <c r="G285" i="2" s="1"/>
  <c r="C285" i="2" l="1"/>
  <c r="F285" i="2"/>
  <c r="E285" i="2" l="1"/>
  <c r="H285" i="2" s="1"/>
  <c r="D286" i="2" s="1"/>
  <c r="G286" i="2" s="1"/>
  <c r="F286" i="2" l="1"/>
  <c r="C286" i="2"/>
  <c r="E286" i="2" l="1"/>
  <c r="H286" i="2" s="1"/>
  <c r="D287" i="2" s="1"/>
  <c r="F287" i="2" l="1"/>
  <c r="G287" i="2"/>
  <c r="C287" i="2"/>
  <c r="E287" i="2" s="1"/>
  <c r="H287" i="2" l="1"/>
  <c r="D288" i="2" s="1"/>
  <c r="G288" i="2" s="1"/>
  <c r="C288" i="2" l="1"/>
  <c r="F288" i="2"/>
  <c r="E288" i="2" s="1"/>
  <c r="H288" i="2" s="1"/>
  <c r="D289" i="2" s="1"/>
  <c r="G289" i="2" s="1"/>
  <c r="F289" i="2" l="1"/>
  <c r="C289" i="2"/>
  <c r="E289" i="2" l="1"/>
  <c r="H289" i="2" s="1"/>
  <c r="D290" i="2" s="1"/>
  <c r="G290" i="2" s="1"/>
  <c r="C290" i="2" l="1"/>
  <c r="F290" i="2"/>
  <c r="E290" i="2" l="1"/>
  <c r="H290" i="2" s="1"/>
  <c r="D291" i="2" s="1"/>
  <c r="F291" i="2" s="1"/>
  <c r="C291" i="2"/>
  <c r="G291" i="2" l="1"/>
  <c r="E291" i="2"/>
  <c r="H291" i="2"/>
  <c r="D292" i="2" s="1"/>
  <c r="G292" i="2" s="1"/>
  <c r="F292" i="2" l="1"/>
  <c r="C292" i="2"/>
  <c r="E292" i="2" s="1"/>
  <c r="H292" i="2" s="1"/>
  <c r="D293" i="2" s="1"/>
  <c r="G293" i="2" s="1"/>
  <c r="C293" i="2" l="1"/>
  <c r="F293" i="2"/>
  <c r="E293" i="2" l="1"/>
  <c r="H293" i="2" s="1"/>
  <c r="D294" i="2" s="1"/>
  <c r="G294" i="2" s="1"/>
  <c r="F294" i="2" l="1"/>
  <c r="C294" i="2"/>
  <c r="E294" i="2" l="1"/>
  <c r="H294" i="2" s="1"/>
  <c r="D295" i="2" s="1"/>
  <c r="F295" i="2" l="1"/>
  <c r="G295" i="2"/>
  <c r="C295" i="2"/>
  <c r="E295" i="2" s="1"/>
  <c r="H295" i="2" s="1"/>
  <c r="D296" i="2" s="1"/>
  <c r="G296" i="2" s="1"/>
  <c r="C296" i="2" l="1"/>
  <c r="F296" i="2"/>
  <c r="E296" i="2" l="1"/>
  <c r="H296" i="2" s="1"/>
  <c r="D297" i="2" s="1"/>
  <c r="G297" i="2" s="1"/>
  <c r="F297" i="2" l="1"/>
  <c r="C297" i="2"/>
  <c r="E297" i="2" s="1"/>
  <c r="H297" i="2" s="1"/>
  <c r="D298" i="2" s="1"/>
  <c r="G298" i="2" s="1"/>
  <c r="F298" i="2" l="1"/>
  <c r="C298" i="2"/>
  <c r="E298" i="2" l="1"/>
  <c r="H298" i="2" s="1"/>
  <c r="D299" i="2" s="1"/>
  <c r="G299" i="2" s="1"/>
  <c r="F299" i="2" l="1"/>
  <c r="C299" i="2"/>
  <c r="E299" i="2" s="1"/>
  <c r="H299" i="2" s="1"/>
  <c r="D300" i="2" l="1"/>
  <c r="F300" i="2" l="1"/>
  <c r="G300" i="2"/>
  <c r="C300" i="2"/>
  <c r="E300" i="2" s="1"/>
  <c r="H300" i="2" l="1"/>
  <c r="D301" i="2" s="1"/>
  <c r="G301" i="2" s="1"/>
  <c r="F301" i="2" l="1"/>
  <c r="C301" i="2"/>
  <c r="E301" i="2" s="1"/>
  <c r="H301" i="2" s="1"/>
  <c r="D302" i="2" s="1"/>
  <c r="G302" i="2" s="1"/>
  <c r="F302" i="2" l="1"/>
  <c r="C302" i="2"/>
  <c r="E302" i="2" s="1"/>
  <c r="H302" i="2" s="1"/>
  <c r="D303" i="2" l="1"/>
  <c r="F303" i="2" l="1"/>
  <c r="G303" i="2"/>
  <c r="C303" i="2"/>
  <c r="E303" i="2" s="1"/>
  <c r="H303" i="2" l="1"/>
  <c r="D304" i="2" s="1"/>
  <c r="G304" i="2" s="1"/>
  <c r="F304" i="2" l="1"/>
  <c r="C304" i="2"/>
  <c r="E304" i="2"/>
  <c r="H304" i="2" s="1"/>
  <c r="D305" i="2" s="1"/>
  <c r="G305" i="2" s="1"/>
  <c r="C305" i="2" l="1"/>
  <c r="F305" i="2"/>
  <c r="E305" i="2" l="1"/>
  <c r="H305" i="2" s="1"/>
  <c r="D306" i="2" s="1"/>
  <c r="G306" i="2" s="1"/>
  <c r="F306" i="2" l="1"/>
  <c r="C306" i="2"/>
  <c r="E306" i="2" s="1"/>
  <c r="H306" i="2" s="1"/>
  <c r="D307" i="2" l="1"/>
  <c r="F307" i="2" l="1"/>
  <c r="G307" i="2"/>
  <c r="C307" i="2"/>
  <c r="E307" i="2" s="1"/>
  <c r="H307" i="2" l="1"/>
  <c r="D308" i="2" s="1"/>
  <c r="G308" i="2" s="1"/>
  <c r="F308" i="2" l="1"/>
  <c r="C308" i="2"/>
  <c r="E308" i="2" s="1"/>
  <c r="H308" i="2" s="1"/>
  <c r="D309" i="2" s="1"/>
  <c r="G309" i="2" s="1"/>
  <c r="C309" i="2" l="1"/>
  <c r="F309" i="2"/>
  <c r="E309" i="2" l="1"/>
  <c r="H309" i="2" s="1"/>
  <c r="D310" i="2" s="1"/>
  <c r="G310" i="2" s="1"/>
  <c r="F310" i="2" l="1"/>
  <c r="C310" i="2"/>
  <c r="E310" i="2" l="1"/>
  <c r="H310" i="2" s="1"/>
  <c r="D311" i="2" s="1"/>
  <c r="F311" i="2" l="1"/>
  <c r="G311" i="2"/>
  <c r="C311" i="2"/>
  <c r="E311" i="2" s="1"/>
  <c r="H311" i="2" l="1"/>
  <c r="D312" i="2" s="1"/>
  <c r="G312" i="2" s="1"/>
  <c r="C312" i="2"/>
  <c r="F312" i="2"/>
  <c r="E312" i="2" l="1"/>
  <c r="H312" i="2" s="1"/>
  <c r="D313" i="2" s="1"/>
  <c r="G313" i="2" s="1"/>
  <c r="C313" i="2" l="1"/>
  <c r="F313" i="2"/>
  <c r="E313" i="2" l="1"/>
  <c r="H313" i="2" s="1"/>
  <c r="D314" i="2" s="1"/>
  <c r="G314" i="2" s="1"/>
  <c r="C314" i="2" l="1"/>
  <c r="F314" i="2"/>
  <c r="E314" i="2" l="1"/>
  <c r="H314" i="2" s="1"/>
  <c r="D315" i="2" l="1"/>
  <c r="F315" i="2" l="1"/>
  <c r="G315" i="2"/>
  <c r="C315" i="2"/>
  <c r="E315" i="2" s="1"/>
  <c r="H315" i="2" l="1"/>
  <c r="D316" i="2" s="1"/>
  <c r="G316" i="2" s="1"/>
  <c r="F316" i="2" l="1"/>
  <c r="C316" i="2"/>
  <c r="E316" i="2" s="1"/>
  <c r="H316" i="2" s="1"/>
  <c r="D317" i="2" s="1"/>
  <c r="G317" i="2" s="1"/>
  <c r="C317" i="2" l="1"/>
  <c r="F317" i="2"/>
  <c r="E317" i="2" l="1"/>
  <c r="H317" i="2" s="1"/>
  <c r="D318" i="2" s="1"/>
  <c r="G318" i="2" s="1"/>
  <c r="F318" i="2" l="1"/>
  <c r="C318" i="2"/>
  <c r="E318" i="2" s="1"/>
  <c r="H318" i="2" s="1"/>
  <c r="D319" i="2" l="1"/>
  <c r="F319" i="2" l="1"/>
  <c r="G319" i="2"/>
  <c r="C319" i="2"/>
  <c r="E319" i="2" s="1"/>
  <c r="H319" i="2" l="1"/>
  <c r="D320" i="2" s="1"/>
  <c r="G320" i="2" s="1"/>
  <c r="C320" i="2"/>
  <c r="F320" i="2" l="1"/>
  <c r="E320" i="2"/>
  <c r="H320" i="2" s="1"/>
  <c r="D321" i="2" s="1"/>
  <c r="G321" i="2" s="1"/>
  <c r="F321" i="2" l="1"/>
  <c r="C321" i="2"/>
  <c r="E321" i="2" s="1"/>
  <c r="H321" i="2" s="1"/>
  <c r="D322" i="2" s="1"/>
  <c r="G322" i="2" s="1"/>
  <c r="F322" i="2" l="1"/>
  <c r="C322" i="2"/>
  <c r="E322" i="2" s="1"/>
  <c r="H322" i="2" s="1"/>
  <c r="D323" i="2" l="1"/>
  <c r="F323" i="2" l="1"/>
  <c r="G323" i="2"/>
  <c r="C323" i="2"/>
  <c r="E323" i="2" s="1"/>
  <c r="H323" i="2" s="1"/>
  <c r="D324" i="2" s="1"/>
  <c r="G324" i="2" s="1"/>
  <c r="C324" i="2" l="1"/>
  <c r="F324" i="2"/>
  <c r="E324" i="2" l="1"/>
  <c r="H324" i="2" s="1"/>
  <c r="D325" i="2" s="1"/>
  <c r="G325" i="2" s="1"/>
  <c r="C325" i="2" l="1"/>
  <c r="F325" i="2"/>
  <c r="E325" i="2" l="1"/>
  <c r="H325" i="2" s="1"/>
  <c r="D326" i="2" s="1"/>
  <c r="G326" i="2" s="1"/>
  <c r="F326" i="2" l="1"/>
  <c r="C326" i="2"/>
  <c r="E326" i="2" l="1"/>
  <c r="H326" i="2" s="1"/>
  <c r="D327" i="2" s="1"/>
  <c r="C327" i="2" l="1"/>
  <c r="G327" i="2"/>
  <c r="F327" i="2"/>
  <c r="E327" i="2" s="1"/>
  <c r="H327" i="2" l="1"/>
  <c r="D328" i="2" s="1"/>
  <c r="G328" i="2" s="1"/>
  <c r="F328" i="2"/>
  <c r="C328" i="2" l="1"/>
  <c r="E328" i="2" s="1"/>
  <c r="H328" i="2" s="1"/>
  <c r="D329" i="2" s="1"/>
  <c r="G329" i="2" s="1"/>
  <c r="C329" i="2" l="1"/>
  <c r="F329" i="2"/>
  <c r="E329" i="2" l="1"/>
  <c r="H329" i="2" s="1"/>
  <c r="D330" i="2" s="1"/>
  <c r="G330" i="2" s="1"/>
  <c r="F330" i="2" l="1"/>
  <c r="C330" i="2"/>
  <c r="E330" i="2" s="1"/>
  <c r="H330" i="2" s="1"/>
  <c r="D331" i="2" l="1"/>
  <c r="F331" i="2" l="1"/>
  <c r="G331" i="2"/>
  <c r="C331" i="2"/>
  <c r="E331" i="2" s="1"/>
  <c r="H331" i="2" s="1"/>
  <c r="D332" i="2" s="1"/>
  <c r="G332" i="2" s="1"/>
  <c r="C332" i="2" l="1"/>
  <c r="F332" i="2"/>
  <c r="E332" i="2" l="1"/>
  <c r="H332" i="2" s="1"/>
  <c r="D333" i="2" s="1"/>
  <c r="G333" i="2" s="1"/>
  <c r="F333" i="2" l="1"/>
  <c r="C333" i="2"/>
  <c r="E333" i="2" l="1"/>
  <c r="H333" i="2" s="1"/>
  <c r="D334" i="2" s="1"/>
  <c r="G334" i="2" s="1"/>
  <c r="C334" i="2"/>
  <c r="F334" i="2" l="1"/>
  <c r="E334" i="2" s="1"/>
  <c r="H334" i="2" s="1"/>
  <c r="D335" i="2" s="1"/>
  <c r="F335" i="2" l="1"/>
  <c r="G335" i="2"/>
  <c r="C335" i="2"/>
  <c r="E335" i="2" s="1"/>
  <c r="H335" i="2" l="1"/>
  <c r="D336" i="2" s="1"/>
  <c r="F336" i="2" l="1"/>
  <c r="G336" i="2"/>
  <c r="C336" i="2"/>
  <c r="E336" i="2" s="1"/>
  <c r="H336" i="2" l="1"/>
  <c r="D337" i="2" s="1"/>
  <c r="G337" i="2" s="1"/>
  <c r="F337" i="2"/>
  <c r="C337" i="2"/>
  <c r="E337" i="2" s="1"/>
  <c r="H337" i="2" s="1"/>
  <c r="D338" i="2" s="1"/>
  <c r="G338" i="2" s="1"/>
  <c r="C338" i="2" l="1"/>
  <c r="F338" i="2"/>
  <c r="E338" i="2" l="1"/>
  <c r="H338" i="2" s="1"/>
  <c r="D339" i="2" l="1"/>
  <c r="F339" i="2" l="1"/>
  <c r="G339" i="2"/>
  <c r="C339" i="2"/>
  <c r="E339" i="2" s="1"/>
  <c r="H339" i="2" l="1"/>
  <c r="D340" i="2" s="1"/>
  <c r="G340" i="2" s="1"/>
  <c r="C340" i="2" l="1"/>
  <c r="F340" i="2"/>
  <c r="E340" i="2" s="1"/>
  <c r="H340" i="2" s="1"/>
  <c r="D341" i="2" s="1"/>
  <c r="G341" i="2" l="1"/>
  <c r="C341" i="2"/>
  <c r="F341" i="2"/>
  <c r="E341" i="2" l="1"/>
  <c r="H341" i="2" s="1"/>
  <c r="D342" i="2" s="1"/>
  <c r="G342" i="2" s="1"/>
  <c r="C342" i="2" l="1"/>
  <c r="F342" i="2"/>
  <c r="E342" i="2" l="1"/>
  <c r="H342" i="2" s="1"/>
  <c r="D343" i="2" s="1"/>
  <c r="F343" i="2"/>
  <c r="G343" i="2"/>
  <c r="C343" i="2"/>
  <c r="E343" i="2" s="1"/>
  <c r="H343" i="2" l="1"/>
  <c r="D344" i="2" s="1"/>
  <c r="G344" i="2" s="1"/>
  <c r="C344" i="2" l="1"/>
  <c r="F344" i="2"/>
  <c r="E344" i="2" s="1"/>
  <c r="H344" i="2" s="1"/>
  <c r="D345" i="2" s="1"/>
  <c r="G345" i="2" l="1"/>
  <c r="C345" i="2"/>
  <c r="F345" i="2"/>
  <c r="E345" i="2" l="1"/>
  <c r="H345" i="2" s="1"/>
  <c r="D346" i="2" s="1"/>
  <c r="G346" i="2" s="1"/>
  <c r="F346" i="2"/>
  <c r="C346" i="2"/>
  <c r="E346" i="2" l="1"/>
  <c r="H346" i="2" s="1"/>
  <c r="D347" i="2" s="1"/>
  <c r="G347" i="2" s="1"/>
  <c r="F347" i="2" l="1"/>
  <c r="C347" i="2"/>
  <c r="E347" i="2" s="1"/>
  <c r="H347" i="2" s="1"/>
  <c r="D348" i="2" s="1"/>
  <c r="G348" i="2" s="1"/>
  <c r="C348" i="2" l="1"/>
  <c r="F348" i="2"/>
  <c r="E348" i="2" l="1"/>
  <c r="H348" i="2" s="1"/>
  <c r="D349" i="2" s="1"/>
  <c r="G349" i="2" s="1"/>
  <c r="C349" i="2" l="1"/>
  <c r="F349" i="2"/>
  <c r="E349" i="2" l="1"/>
  <c r="H349" i="2" s="1"/>
  <c r="D350" i="2" s="1"/>
  <c r="G350" i="2" s="1"/>
  <c r="F350" i="2" l="1"/>
  <c r="C350" i="2"/>
  <c r="E350" i="2" s="1"/>
  <c r="H350" i="2" s="1"/>
  <c r="D351" i="2" s="1"/>
  <c r="G351" i="2" s="1"/>
  <c r="F351" i="2" l="1"/>
  <c r="C351" i="2"/>
  <c r="E351" i="2" l="1"/>
  <c r="H351" i="2" s="1"/>
  <c r="D352" i="2" s="1"/>
  <c r="G352" i="2" s="1"/>
  <c r="F352" i="2" l="1"/>
  <c r="C352" i="2"/>
  <c r="E352" i="2" s="1"/>
  <c r="H352" i="2" s="1"/>
  <c r="D353" i="2" s="1"/>
  <c r="G353" i="2" s="1"/>
  <c r="C353" i="2" l="1"/>
  <c r="F353" i="2"/>
  <c r="E353" i="2" l="1"/>
  <c r="H353" i="2" s="1"/>
  <c r="D354" i="2" s="1"/>
  <c r="G354" i="2" s="1"/>
  <c r="F354" i="2" l="1"/>
  <c r="C354" i="2"/>
  <c r="E354" i="2" s="1"/>
  <c r="H354" i="2" s="1"/>
  <c r="D355" i="2" l="1"/>
  <c r="F355" i="2" l="1"/>
  <c r="G355" i="2"/>
  <c r="C355" i="2"/>
  <c r="E355" i="2" s="1"/>
  <c r="H355" i="2" l="1"/>
  <c r="D356" i="2" s="1"/>
  <c r="G356" i="2" s="1"/>
  <c r="F356" i="2"/>
  <c r="C356" i="2" l="1"/>
  <c r="E356" i="2"/>
  <c r="H356" i="2" s="1"/>
  <c r="D357" i="2" s="1"/>
  <c r="G357" i="2" s="1"/>
  <c r="C357" i="2" l="1"/>
  <c r="F357" i="2"/>
  <c r="E357" i="2" l="1"/>
  <c r="H357" i="2" s="1"/>
  <c r="D358" i="2" s="1"/>
  <c r="G358" i="2" s="1"/>
  <c r="F358" i="2" l="1"/>
  <c r="C358" i="2"/>
  <c r="E358" i="2" s="1"/>
  <c r="H358" i="2" s="1"/>
  <c r="D359" i="2" s="1"/>
  <c r="G359" i="2" s="1"/>
  <c r="C359" i="2" l="1"/>
  <c r="F359" i="2"/>
  <c r="E359" i="2" l="1"/>
  <c r="H359" i="2" s="1"/>
  <c r="D360" i="2" s="1"/>
  <c r="G360" i="2" s="1"/>
  <c r="C360" i="2" l="1"/>
  <c r="F360" i="2"/>
  <c r="E360" i="2" l="1"/>
  <c r="H360" i="2" s="1"/>
  <c r="D361" i="2" s="1"/>
  <c r="G361" i="2" s="1"/>
  <c r="C361" i="2" l="1"/>
  <c r="F361" i="2"/>
  <c r="E361" i="2" l="1"/>
  <c r="H361" i="2" s="1"/>
  <c r="D362" i="2" s="1"/>
  <c r="G362" i="2" s="1"/>
  <c r="F362" i="2" l="1"/>
  <c r="C362" i="2"/>
  <c r="E362" i="2" s="1"/>
  <c r="H362" i="2" s="1"/>
  <c r="D363" i="2" l="1"/>
  <c r="F363" i="2" l="1"/>
  <c r="G363" i="2"/>
  <c r="C363" i="2"/>
  <c r="E363" i="2" s="1"/>
  <c r="H363" i="2" l="1"/>
  <c r="D364" i="2" s="1"/>
  <c r="G364" i="2" s="1"/>
  <c r="C364" i="2"/>
  <c r="F364" i="2"/>
  <c r="E364" i="2" l="1"/>
  <c r="H364" i="2" s="1"/>
  <c r="D365" i="2" s="1"/>
  <c r="G365" i="2" s="1"/>
  <c r="F365" i="2" l="1"/>
  <c r="C365" i="2"/>
  <c r="E365" i="2" s="1"/>
  <c r="H365" i="2" s="1"/>
  <c r="D366" i="2" s="1"/>
  <c r="G366" i="2" s="1"/>
  <c r="U6" i="1"/>
  <c r="U7" i="1" s="1"/>
  <c r="U12" i="1" s="1"/>
  <c r="M6" i="1"/>
  <c r="M7" i="1" s="1"/>
  <c r="M12" i="1" s="1"/>
  <c r="E6" i="1"/>
  <c r="E12" i="1" s="1"/>
  <c r="U13" i="1" l="1"/>
  <c r="V13" i="1" s="1"/>
  <c r="W13" i="1" s="1"/>
  <c r="M14" i="1"/>
  <c r="N14" i="1" s="1"/>
  <c r="O14" i="1" s="1"/>
  <c r="F366" i="2"/>
  <c r="C366" i="2"/>
  <c r="E366" i="2" s="1"/>
  <c r="H366" i="2" s="1"/>
  <c r="D367" i="2" s="1"/>
  <c r="G367" i="2" s="1"/>
  <c r="E13" i="1"/>
  <c r="F13" i="1" s="1"/>
  <c r="G13" i="1" s="1"/>
  <c r="G17" i="1" s="1"/>
  <c r="M13" i="1"/>
  <c r="N13" i="1" s="1"/>
  <c r="O13" i="1" s="1"/>
  <c r="U14" i="1" l="1"/>
  <c r="V14" i="1" s="1"/>
  <c r="W14" i="1" s="1"/>
  <c r="U15" i="1"/>
  <c r="V15" i="1" s="1"/>
  <c r="W15" i="1" s="1"/>
  <c r="C367" i="2"/>
  <c r="F367" i="2"/>
  <c r="O17" i="1"/>
  <c r="W17" i="1" l="1"/>
  <c r="E367" i="2"/>
  <c r="H367" i="2" s="1"/>
  <c r="D368" i="2" s="1"/>
  <c r="G368" i="2" s="1"/>
  <c r="F368" i="2" l="1"/>
  <c r="I4" i="2" s="1"/>
  <c r="C368" i="2"/>
  <c r="E368" i="2" l="1"/>
  <c r="H368" i="2" s="1"/>
</calcChain>
</file>

<file path=xl/sharedStrings.xml><?xml version="1.0" encoding="utf-8"?>
<sst xmlns="http://schemas.openxmlformats.org/spreadsheetml/2006/main" count="68" uniqueCount="41">
  <si>
    <t>P&amp;I</t>
  </si>
  <si>
    <t>Rate</t>
  </si>
  <si>
    <t>Mth/Diff</t>
  </si>
  <si>
    <t>Annual Amt</t>
  </si>
  <si>
    <t>Loan Amt</t>
  </si>
  <si>
    <t>Interest Rate</t>
  </si>
  <si>
    <t>Loan Term</t>
  </si>
  <si>
    <t>Payment</t>
  </si>
  <si>
    <t>#</t>
  </si>
  <si>
    <t>Start Date</t>
  </si>
  <si>
    <t>Beg Balance</t>
  </si>
  <si>
    <t>Principal</t>
  </si>
  <si>
    <t>Interest</t>
  </si>
  <si>
    <t>Extra Pmt</t>
  </si>
  <si>
    <t>End Balance</t>
  </si>
  <si>
    <t>Extra Payment</t>
  </si>
  <si>
    <t>Interest Saved</t>
  </si>
  <si>
    <t>5yrs</t>
  </si>
  <si>
    <t>10yrs</t>
  </si>
  <si>
    <t>Life</t>
  </si>
  <si>
    <t>Actual</t>
  </si>
  <si>
    <t>Saved</t>
  </si>
  <si>
    <t>Sales</t>
  </si>
  <si>
    <t>30 Year Fixed</t>
  </si>
  <si>
    <t>Down Pmt $$</t>
  </si>
  <si>
    <t>Down Pmt %</t>
  </si>
  <si>
    <t>Variance</t>
  </si>
  <si>
    <t>1-0 Buydown</t>
  </si>
  <si>
    <t>2-1 Buydown</t>
  </si>
  <si>
    <t>3-2-1 Buydown</t>
  </si>
  <si>
    <t>Term Length:</t>
  </si>
  <si>
    <t>Buydown Cost:</t>
  </si>
  <si>
    <t>All information is belived accurate but is not warranted or guaranteed. For informational purposes. Borrowers should confirm actual cost with Shelter Home Loans as part of choosing a mortgage product.</t>
  </si>
  <si>
    <t>Enter values in highlighted fields below:</t>
  </si>
  <si>
    <t xml:space="preserve">Loan Rate: </t>
  </si>
  <si>
    <t xml:space="preserve">Sales Price: </t>
  </si>
  <si>
    <t xml:space="preserve">Down Pmt: </t>
  </si>
  <si>
    <t xml:space="preserve">Loan Amount: </t>
  </si>
  <si>
    <t xml:space="preserve">2nd Year Rate: </t>
  </si>
  <si>
    <t xml:space="preserve">1st Year Rate: </t>
  </si>
  <si>
    <t xml:space="preserve">3rd Year Rate: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</si>
</sst>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_(&quot;$&quot;* #,##0.000_);_(&quot;$&quot;* \(#,##0.000\);_(&quot;$&quot;* &quot;-&quot;?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C00000"/>
      <name val="Arial"/>
      <family val="2"/>
    </font>
    <font>
      <sz val="18"/>
      <color rgb="FF017D89"/>
      <name val="Arial"/>
      <family val="2"/>
    </font>
    <font>
      <b/>
      <sz val="18"/>
      <color rgb="FF017D89"/>
      <name val="Arial"/>
      <family val="2"/>
    </font>
    <font>
      <sz val="14"/>
      <color theme="1"/>
      <name val="Arial"/>
      <family val="2"/>
    </font>
    <font>
      <b/>
      <sz val="14"/>
      <color rgb="FF017D89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sz val="11"/>
      <color theme="1" tint="0.499984740745262"/>
      <name val="Arial"/>
      <family val="2"/>
    </font>
    <font>
      <sz val="16"/>
      <color theme="1"/>
      <name val="Arial"/>
      <family val="2"/>
    </font>
    <font>
      <sz val="16"/>
      <color rgb="FFC0000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17D8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2" borderId="0" xfId="2" applyFont="1" applyFill="1"/>
    <xf numFmtId="165" fontId="0" fillId="0" borderId="0" xfId="2" applyNumberFormat="1" applyFont="1"/>
    <xf numFmtId="43" fontId="0" fillId="0" borderId="0" xfId="1" applyFont="1"/>
    <xf numFmtId="8" fontId="0" fillId="0" borderId="0" xfId="0" applyNumberFormat="1"/>
    <xf numFmtId="14" fontId="0" fillId="0" borderId="0" xfId="0" applyNumberFormat="1"/>
    <xf numFmtId="14" fontId="0" fillId="3" borderId="0" xfId="0" applyNumberFormat="1" applyFill="1"/>
    <xf numFmtId="165" fontId="0" fillId="3" borderId="0" xfId="2" applyNumberFormat="1" applyFont="1" applyFill="1"/>
    <xf numFmtId="164" fontId="0" fillId="3" borderId="0" xfId="0" applyNumberFormat="1" applyFill="1"/>
    <xf numFmtId="43" fontId="0" fillId="3" borderId="0" xfId="1" applyFont="1" applyFill="1"/>
    <xf numFmtId="8" fontId="0" fillId="3" borderId="0" xfId="0" applyNumberFormat="1" applyFill="1"/>
    <xf numFmtId="9" fontId="0" fillId="0" borderId="0" xfId="0" applyNumberFormat="1"/>
    <xf numFmtId="10" fontId="0" fillId="0" borderId="0" xfId="0" applyNumberFormat="1"/>
    <xf numFmtId="9" fontId="0" fillId="2" borderId="0" xfId="2" applyNumberFormat="1" applyFont="1" applyFill="1"/>
    <xf numFmtId="10" fontId="0" fillId="2" borderId="0" xfId="0" applyNumberFormat="1" applyFill="1"/>
    <xf numFmtId="166" fontId="0" fillId="0" borderId="0" xfId="0" applyNumberFormat="1"/>
    <xf numFmtId="0" fontId="2" fillId="5" borderId="0" xfId="0" applyFont="1" applyFill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0" borderId="0" xfId="0" applyFont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2" fillId="5" borderId="0" xfId="0" applyFont="1" applyFill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5" borderId="5" xfId="0" applyFont="1" applyFill="1" applyBorder="1" applyAlignment="1">
      <alignment vertical="center"/>
    </xf>
    <xf numFmtId="44" fontId="2" fillId="0" borderId="0" xfId="2" applyFont="1" applyBorder="1" applyAlignment="1">
      <alignment vertical="center"/>
    </xf>
    <xf numFmtId="44" fontId="2" fillId="5" borderId="0" xfId="2" applyFont="1" applyFill="1" applyBorder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44" fontId="2" fillId="5" borderId="5" xfId="2" applyFont="1" applyFill="1" applyBorder="1" applyAlignment="1">
      <alignment vertical="center"/>
    </xf>
    <xf numFmtId="44" fontId="2" fillId="5" borderId="0" xfId="2" applyFont="1" applyFill="1" applyAlignment="1">
      <alignment vertical="center"/>
    </xf>
    <xf numFmtId="0" fontId="3" fillId="5" borderId="0" xfId="0" applyFont="1" applyFill="1" applyAlignment="1">
      <alignment horizontal="right" vertical="center"/>
    </xf>
    <xf numFmtId="164" fontId="2" fillId="5" borderId="0" xfId="3" applyNumberFormat="1" applyFont="1" applyFill="1" applyBorder="1" applyAlignment="1">
      <alignment vertical="center"/>
    </xf>
    <xf numFmtId="8" fontId="2" fillId="5" borderId="0" xfId="2" applyNumberFormat="1" applyFont="1" applyFill="1" applyBorder="1" applyAlignment="1">
      <alignment vertical="center"/>
    </xf>
    <xf numFmtId="0" fontId="4" fillId="5" borderId="0" xfId="0" applyFont="1" applyFill="1"/>
    <xf numFmtId="0" fontId="4" fillId="5" borderId="4" xfId="0" applyFont="1" applyFill="1" applyBorder="1"/>
    <xf numFmtId="0" fontId="5" fillId="5" borderId="0" xfId="0" applyFont="1" applyFill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4" fillId="5" borderId="5" xfId="0" applyFont="1" applyFill="1" applyBorder="1"/>
    <xf numFmtId="0" fontId="6" fillId="5" borderId="0" xfId="0" applyFont="1" applyFill="1" applyAlignment="1">
      <alignment vertical="center"/>
    </xf>
    <xf numFmtId="0" fontId="6" fillId="5" borderId="4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44" fontId="7" fillId="5" borderId="0" xfId="0" applyNumberFormat="1" applyFont="1" applyFill="1" applyAlignment="1">
      <alignment horizontal="left" vertical="center"/>
    </xf>
    <xf numFmtId="44" fontId="8" fillId="5" borderId="5" xfId="0" applyNumberFormat="1" applyFont="1" applyFill="1" applyBorder="1" applyAlignment="1">
      <alignment horizontal="left" vertical="center"/>
    </xf>
    <xf numFmtId="44" fontId="8" fillId="5" borderId="0" xfId="0" applyNumberFormat="1" applyFont="1" applyFill="1" applyAlignment="1">
      <alignment horizontal="left" vertical="center"/>
    </xf>
    <xf numFmtId="44" fontId="7" fillId="5" borderId="0" xfId="0" applyNumberFormat="1" applyFont="1" applyFill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5" borderId="0" xfId="0" applyFont="1" applyFill="1" applyAlignment="1">
      <alignment horizontal="right" vertical="center"/>
    </xf>
    <xf numFmtId="44" fontId="9" fillId="4" borderId="0" xfId="2" applyFont="1" applyFill="1" applyBorder="1" applyAlignment="1" applyProtection="1">
      <alignment vertical="center"/>
      <protection locked="0"/>
    </xf>
    <xf numFmtId="10" fontId="9" fillId="4" borderId="0" xfId="0" applyNumberFormat="1" applyFont="1" applyFill="1" applyAlignment="1" applyProtection="1">
      <alignment vertical="center"/>
      <protection locked="0"/>
    </xf>
    <xf numFmtId="43" fontId="9" fillId="4" borderId="0" xfId="1" applyFont="1" applyFill="1" applyBorder="1" applyAlignment="1" applyProtection="1">
      <alignment vertical="center"/>
      <protection locked="0"/>
    </xf>
    <xf numFmtId="164" fontId="9" fillId="4" borderId="0" xfId="3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0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44" fontId="14" fillId="5" borderId="0" xfId="2" applyFont="1" applyFill="1" applyBorder="1" applyAlignment="1">
      <alignment vertical="center"/>
    </xf>
    <xf numFmtId="164" fontId="13" fillId="5" borderId="0" xfId="3" applyNumberFormat="1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17D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589364</xdr:colOff>
      <xdr:row>18</xdr:row>
      <xdr:rowOff>152400</xdr:rowOff>
    </xdr:from>
    <xdr:to>
      <xdr:col>13</xdr:col>
      <xdr:colOff>304800</xdr:colOff>
      <xdr:row>19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6E48C6-D60F-7298-40E3-23ABDF7C2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139" y="4324350"/>
          <a:ext cx="1620436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C62F6-C446-4566-BC99-5795340323F2}">
  <dimension ref="C2:G10"/>
  <sheetViews>
    <sheetView zoomScale="175" zoomScaleNormal="175" workbookViewId="0">
      <selection activeCell="E5" sqref="E5"/>
    </sheetView>
  </sheetViews>
  <sheetFormatPr defaultRowHeight="15" x14ac:dyDescent="0.25"/>
  <cols>
    <col min="4" max="4" width="12.28515625" bestFit="1" customWidth="1"/>
    <col min="5" max="5" width="13" bestFit="1" customWidth="1"/>
  </cols>
  <sheetData>
    <row r="2" spans="3:7" x14ac:dyDescent="0.25">
      <c r="D2" s="62" t="s">
        <v>23</v>
      </c>
      <c r="E2" s="62"/>
    </row>
    <row r="3" spans="3:7" x14ac:dyDescent="0.25">
      <c r="D3" t="s">
        <v>22</v>
      </c>
      <c r="E3" s="3">
        <v>220000</v>
      </c>
      <c r="F3" s="2"/>
      <c r="G3" s="2"/>
    </row>
    <row r="4" spans="3:7" x14ac:dyDescent="0.25">
      <c r="D4" t="s">
        <v>25</v>
      </c>
      <c r="E4" s="15">
        <v>0.25</v>
      </c>
      <c r="F4" s="2"/>
      <c r="G4" s="2"/>
    </row>
    <row r="5" spans="3:7" x14ac:dyDescent="0.25">
      <c r="C5" s="13"/>
      <c r="D5" t="s">
        <v>24</v>
      </c>
      <c r="E5" s="2">
        <f>+E3*E4</f>
        <v>55000</v>
      </c>
      <c r="F5" s="2"/>
      <c r="G5" s="2"/>
    </row>
    <row r="6" spans="3:7" x14ac:dyDescent="0.25">
      <c r="D6" t="s">
        <v>4</v>
      </c>
      <c r="E6" s="2">
        <f>+E3-E5</f>
        <v>165000</v>
      </c>
      <c r="F6" s="2"/>
      <c r="G6" s="2"/>
    </row>
    <row r="8" spans="3:7" x14ac:dyDescent="0.25">
      <c r="D8" t="s">
        <v>1</v>
      </c>
      <c r="E8" s="16">
        <v>7.2499999999999995E-2</v>
      </c>
      <c r="F8" s="14"/>
    </row>
    <row r="10" spans="3:7" x14ac:dyDescent="0.25">
      <c r="D10" t="s">
        <v>7</v>
      </c>
      <c r="E10" s="6">
        <f>-PMT(E8/12,360,E6)</f>
        <v>1125.5908620927166</v>
      </c>
      <c r="F10" s="6"/>
    </row>
  </sheetData>
  <mergeCells count="1">
    <mergeCell ref="D2:E2"/>
  </mergeCells>
  <dataValidations count="1">
    <dataValidation type="list" allowBlank="1" showInputMessage="1" showErrorMessage="1" sqref="E4" xr:uid="{A0A724C4-6C1F-4040-8872-7799F0F00173}">
      <formula1>"5%,10%,15%,20%,25%"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1A70-6826-4794-88D0-03AE98C3E62F}">
  <sheetPr>
    <pageSetUpPr fitToPage="1"/>
  </sheetPr>
  <dimension ref="A1:LT528"/>
  <sheetViews>
    <sheetView tabSelected="1" workbookViewId="0">
      <selection activeCell="U5" sqref="U5"/>
    </sheetView>
  </sheetViews>
  <sheetFormatPr defaultRowHeight="14.25" x14ac:dyDescent="0.2"/>
  <cols>
    <col min="1" max="1" width="3.85546875" style="18" customWidth="1"/>
    <col min="2" max="2" width="3.42578125" style="18" customWidth="1"/>
    <col min="3" max="3" width="13.140625" style="18" customWidth="1"/>
    <col min="4" max="4" width="10.42578125" style="18" customWidth="1"/>
    <col min="5" max="5" width="18.140625" style="24" customWidth="1"/>
    <col min="6" max="6" width="9.85546875" style="24" bestFit="1" customWidth="1"/>
    <col min="7" max="7" width="15.5703125" style="18" bestFit="1" customWidth="1"/>
    <col min="8" max="10" width="3.7109375" style="18" customWidth="1"/>
    <col min="11" max="11" width="13.140625" style="18" customWidth="1"/>
    <col min="12" max="12" width="10.42578125" style="18" customWidth="1"/>
    <col min="13" max="13" width="18.140625" style="24" customWidth="1"/>
    <col min="14" max="14" width="9.85546875" style="24" bestFit="1" customWidth="1"/>
    <col min="15" max="15" width="17.140625" style="18" bestFit="1" customWidth="1"/>
    <col min="16" max="18" width="3.7109375" style="18" customWidth="1"/>
    <col min="19" max="19" width="13.140625" style="18" customWidth="1"/>
    <col min="20" max="20" width="10.42578125" style="18" customWidth="1"/>
    <col min="21" max="21" width="18.140625" style="24" customWidth="1"/>
    <col min="22" max="22" width="10.42578125" style="24" bestFit="1" customWidth="1"/>
    <col min="23" max="23" width="17.140625" style="18" bestFit="1" customWidth="1"/>
    <col min="24" max="24" width="3.7109375" style="18" customWidth="1"/>
    <col min="25" max="332" width="9.140625" style="18"/>
    <col min="333" max="16384" width="9.140625" style="24"/>
  </cols>
  <sheetData>
    <row r="1" spans="1:332" s="60" customFormat="1" ht="35.25" customHeight="1" x14ac:dyDescent="0.25">
      <c r="B1" s="61" t="s">
        <v>33</v>
      </c>
    </row>
    <row r="2" spans="1:332" s="18" customFormat="1" x14ac:dyDescent="0.2">
      <c r="B2" s="19"/>
      <c r="C2" s="20"/>
      <c r="D2" s="20"/>
      <c r="E2" s="20"/>
      <c r="F2" s="20"/>
      <c r="G2" s="20"/>
      <c r="H2" s="21"/>
      <c r="J2" s="19"/>
      <c r="K2" s="20"/>
      <c r="L2" s="20"/>
      <c r="M2" s="20"/>
      <c r="N2" s="20"/>
      <c r="O2" s="20"/>
      <c r="P2" s="21"/>
      <c r="R2" s="19"/>
      <c r="S2" s="20"/>
      <c r="T2" s="20"/>
      <c r="U2" s="20"/>
      <c r="V2" s="20"/>
      <c r="W2" s="20"/>
      <c r="X2" s="21"/>
    </row>
    <row r="3" spans="1:332" s="42" customFormat="1" ht="23.25" x14ac:dyDescent="0.35">
      <c r="B3" s="43"/>
      <c r="C3" s="64" t="s">
        <v>27</v>
      </c>
      <c r="D3" s="64"/>
      <c r="E3" s="64"/>
      <c r="F3" s="64"/>
      <c r="G3" s="64"/>
      <c r="H3" s="45"/>
      <c r="I3" s="44"/>
      <c r="J3" s="43"/>
      <c r="K3" s="64" t="s">
        <v>28</v>
      </c>
      <c r="L3" s="64"/>
      <c r="M3" s="64"/>
      <c r="N3" s="64"/>
      <c r="O3" s="64"/>
      <c r="P3" s="46"/>
      <c r="R3" s="43"/>
      <c r="S3" s="64" t="s">
        <v>29</v>
      </c>
      <c r="T3" s="64"/>
      <c r="U3" s="64"/>
      <c r="V3" s="64"/>
      <c r="W3" s="64"/>
      <c r="X3" s="46"/>
    </row>
    <row r="4" spans="1:332" s="18" customFormat="1" x14ac:dyDescent="0.2">
      <c r="B4" s="22"/>
      <c r="H4" s="23"/>
      <c r="J4" s="22"/>
      <c r="P4" s="23"/>
      <c r="R4" s="22"/>
      <c r="X4" s="23"/>
    </row>
    <row r="5" spans="1:332" s="31" customFormat="1" ht="18.75" customHeight="1" x14ac:dyDescent="0.25">
      <c r="A5" s="28"/>
      <c r="B5" s="29"/>
      <c r="C5" s="28"/>
      <c r="D5" s="30" t="s">
        <v>35</v>
      </c>
      <c r="E5" s="56">
        <v>500000</v>
      </c>
      <c r="G5" s="28"/>
      <c r="H5" s="32"/>
      <c r="I5" s="28"/>
      <c r="J5" s="29"/>
      <c r="K5" s="28"/>
      <c r="L5" s="30" t="s">
        <v>35</v>
      </c>
      <c r="M5" s="56">
        <v>500000</v>
      </c>
      <c r="O5" s="28"/>
      <c r="P5" s="32"/>
      <c r="Q5" s="28"/>
      <c r="R5" s="29"/>
      <c r="S5" s="28"/>
      <c r="T5" s="30" t="s">
        <v>35</v>
      </c>
      <c r="U5" s="56">
        <v>500000</v>
      </c>
      <c r="W5" s="28"/>
      <c r="X5" s="32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8"/>
      <c r="LI5" s="28"/>
      <c r="LJ5" s="28"/>
      <c r="LK5" s="28"/>
      <c r="LL5" s="28"/>
      <c r="LM5" s="28"/>
      <c r="LN5" s="28"/>
      <c r="LO5" s="28"/>
      <c r="LP5" s="28"/>
      <c r="LQ5" s="28"/>
      <c r="LR5" s="28"/>
      <c r="LS5" s="28"/>
      <c r="LT5" s="28"/>
    </row>
    <row r="6" spans="1:332" s="31" customFormat="1" ht="18.75" customHeight="1" x14ac:dyDescent="0.25">
      <c r="A6" s="28"/>
      <c r="B6" s="29"/>
      <c r="C6" s="28"/>
      <c r="D6" s="30" t="s">
        <v>36</v>
      </c>
      <c r="E6" s="33">
        <f>+E5*F6</f>
        <v>15000</v>
      </c>
      <c r="F6" s="57">
        <v>0.03</v>
      </c>
      <c r="G6" s="28"/>
      <c r="H6" s="32"/>
      <c r="I6" s="28"/>
      <c r="J6" s="29"/>
      <c r="K6" s="28"/>
      <c r="L6" s="30" t="s">
        <v>36</v>
      </c>
      <c r="M6" s="33">
        <f>+M5*N6</f>
        <v>15000</v>
      </c>
      <c r="N6" s="57">
        <v>0.03</v>
      </c>
      <c r="O6" s="28"/>
      <c r="P6" s="32"/>
      <c r="Q6" s="28"/>
      <c r="R6" s="29"/>
      <c r="S6" s="28"/>
      <c r="T6" s="30" t="s">
        <v>36</v>
      </c>
      <c r="U6" s="33">
        <f>+U5*V6</f>
        <v>15000</v>
      </c>
      <c r="V6" s="57">
        <v>0.03</v>
      </c>
      <c r="W6" s="28"/>
      <c r="X6" s="32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8"/>
      <c r="LI6" s="28"/>
      <c r="LJ6" s="28"/>
      <c r="LK6" s="28"/>
      <c r="LL6" s="28"/>
      <c r="LM6" s="28"/>
      <c r="LN6" s="28"/>
      <c r="LO6" s="28"/>
      <c r="LP6" s="28"/>
      <c r="LQ6" s="28"/>
      <c r="LR6" s="28"/>
      <c r="LS6" s="28"/>
      <c r="LT6" s="28"/>
    </row>
    <row r="7" spans="1:332" s="28" customFormat="1" ht="18.75" customHeight="1" x14ac:dyDescent="0.25">
      <c r="B7" s="29"/>
      <c r="D7" s="30" t="s">
        <v>37</v>
      </c>
      <c r="E7" s="34">
        <v>319113</v>
      </c>
      <c r="H7" s="32"/>
      <c r="J7" s="29"/>
      <c r="L7" s="30" t="s">
        <v>37</v>
      </c>
      <c r="M7" s="34">
        <f>+M5-M6</f>
        <v>485000</v>
      </c>
      <c r="P7" s="32"/>
      <c r="R7" s="29"/>
      <c r="T7" s="30" t="s">
        <v>37</v>
      </c>
      <c r="U7" s="34">
        <f>+U5-U6</f>
        <v>485000</v>
      </c>
      <c r="X7" s="32"/>
    </row>
    <row r="8" spans="1:332" s="28" customFormat="1" ht="18.75" customHeight="1" x14ac:dyDescent="0.25">
      <c r="B8" s="29"/>
      <c r="E8" s="34"/>
      <c r="H8" s="32"/>
      <c r="J8" s="29"/>
      <c r="M8" s="34"/>
      <c r="P8" s="32"/>
      <c r="R8" s="29"/>
      <c r="U8" s="34"/>
      <c r="X8" s="32"/>
    </row>
    <row r="9" spans="1:332" s="31" customFormat="1" ht="18.75" customHeight="1" x14ac:dyDescent="0.25">
      <c r="A9" s="28"/>
      <c r="B9" s="29"/>
      <c r="C9" s="28"/>
      <c r="D9" s="30" t="s">
        <v>30</v>
      </c>
      <c r="E9" s="58">
        <v>360</v>
      </c>
      <c r="G9" s="28"/>
      <c r="H9" s="32"/>
      <c r="I9" s="28"/>
      <c r="J9" s="29"/>
      <c r="K9" s="28"/>
      <c r="L9" s="30" t="s">
        <v>30</v>
      </c>
      <c r="M9" s="58">
        <v>360</v>
      </c>
      <c r="O9" s="28"/>
      <c r="P9" s="32"/>
      <c r="Q9" s="28"/>
      <c r="R9" s="29"/>
      <c r="S9" s="28"/>
      <c r="T9" s="30" t="s">
        <v>30</v>
      </c>
      <c r="U9" s="58">
        <v>360</v>
      </c>
      <c r="W9" s="28"/>
      <c r="X9" s="32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</row>
    <row r="10" spans="1:332" s="28" customFormat="1" ht="18.75" customHeight="1" x14ac:dyDescent="0.25">
      <c r="B10" s="29"/>
      <c r="E10" s="34"/>
      <c r="H10" s="32"/>
      <c r="J10" s="29"/>
      <c r="M10" s="34"/>
      <c r="P10" s="32"/>
      <c r="R10" s="29"/>
      <c r="U10" s="34"/>
      <c r="X10" s="32"/>
    </row>
    <row r="11" spans="1:332" s="28" customFormat="1" ht="18.75" customHeight="1" x14ac:dyDescent="0.25">
      <c r="B11" s="29"/>
      <c r="D11" s="30" t="s">
        <v>5</v>
      </c>
      <c r="E11" s="35" t="s">
        <v>0</v>
      </c>
      <c r="F11" s="35" t="s">
        <v>2</v>
      </c>
      <c r="G11" s="35" t="s">
        <v>3</v>
      </c>
      <c r="H11" s="36"/>
      <c r="I11" s="35"/>
      <c r="J11" s="29"/>
      <c r="L11" s="30" t="s">
        <v>5</v>
      </c>
      <c r="M11" s="35" t="s">
        <v>0</v>
      </c>
      <c r="N11" s="35" t="s">
        <v>2</v>
      </c>
      <c r="O11" s="35" t="s">
        <v>3</v>
      </c>
      <c r="P11" s="32"/>
      <c r="R11" s="29"/>
      <c r="T11" s="30" t="s">
        <v>5</v>
      </c>
      <c r="U11" s="35" t="s">
        <v>0</v>
      </c>
      <c r="V11" s="35" t="s">
        <v>2</v>
      </c>
      <c r="W11" s="35" t="s">
        <v>3</v>
      </c>
      <c r="X11" s="32"/>
    </row>
    <row r="12" spans="1:332" s="28" customFormat="1" ht="18.75" customHeight="1" x14ac:dyDescent="0.25">
      <c r="B12" s="29"/>
      <c r="C12" s="30" t="s">
        <v>34</v>
      </c>
      <c r="D12" s="59">
        <v>7.8750000000000001E-2</v>
      </c>
      <c r="E12" s="34">
        <f>-PMT(D12/12,E$9,E$7)</f>
        <v>2313.7906893956101</v>
      </c>
      <c r="F12" s="34"/>
      <c r="G12" s="34"/>
      <c r="H12" s="37"/>
      <c r="I12" s="38"/>
      <c r="J12" s="29"/>
      <c r="K12" s="30" t="s">
        <v>34</v>
      </c>
      <c r="L12" s="59">
        <v>7.8750000000000001E-2</v>
      </c>
      <c r="M12" s="34">
        <f>-PMT(L12/12,M$9,M$7)</f>
        <v>3516.5865519639469</v>
      </c>
      <c r="N12" s="34"/>
      <c r="O12" s="34"/>
      <c r="P12" s="32"/>
      <c r="R12" s="29"/>
      <c r="S12" s="30" t="s">
        <v>34</v>
      </c>
      <c r="T12" s="59">
        <v>7.8750000000000001E-2</v>
      </c>
      <c r="U12" s="34">
        <f>-PMT(T12/12,U$9,U$7)</f>
        <v>3516.5865519639469</v>
      </c>
      <c r="V12" s="34"/>
      <c r="W12" s="34"/>
      <c r="X12" s="32"/>
    </row>
    <row r="13" spans="1:332" s="28" customFormat="1" ht="18.75" customHeight="1" x14ac:dyDescent="0.25">
      <c r="B13" s="29"/>
      <c r="C13" s="39" t="s">
        <v>39</v>
      </c>
      <c r="D13" s="66">
        <f>+D12-1%</f>
        <v>6.8750000000000006E-2</v>
      </c>
      <c r="E13" s="34">
        <f>-PMT(D13/12,E$9,E$7)</f>
        <v>2096.3452451843423</v>
      </c>
      <c r="F13" s="65">
        <f>+E12-E13</f>
        <v>217.44544421126784</v>
      </c>
      <c r="G13" s="34">
        <f>+F13*12</f>
        <v>2609.3453305352141</v>
      </c>
      <c r="H13" s="37"/>
      <c r="I13" s="38"/>
      <c r="J13" s="29"/>
      <c r="K13" s="39" t="s">
        <v>38</v>
      </c>
      <c r="L13" s="66">
        <f>+L12-1%</f>
        <v>6.8750000000000006E-2</v>
      </c>
      <c r="M13" s="34">
        <f>-PMT(L13/12,M$9,M$7)</f>
        <v>3186.1047463262416</v>
      </c>
      <c r="N13" s="65">
        <f>+M12-M13</f>
        <v>330.48180563770529</v>
      </c>
      <c r="O13" s="34">
        <f>+N13*12</f>
        <v>3965.7816676524635</v>
      </c>
      <c r="P13" s="32"/>
      <c r="R13" s="29"/>
      <c r="S13" s="39" t="s">
        <v>40</v>
      </c>
      <c r="T13" s="66">
        <f>+T12-1%</f>
        <v>6.8750000000000006E-2</v>
      </c>
      <c r="U13" s="34">
        <f>-PMT(T13/12,U$9,U$7)</f>
        <v>3186.1047463262416</v>
      </c>
      <c r="V13" s="65">
        <f>+U12-U13</f>
        <v>330.48180563770529</v>
      </c>
      <c r="W13" s="34">
        <f>+V13*12</f>
        <v>3965.7816676524635</v>
      </c>
      <c r="X13" s="32"/>
    </row>
    <row r="14" spans="1:332" s="28" customFormat="1" ht="18.75" customHeight="1" x14ac:dyDescent="0.25">
      <c r="B14" s="29"/>
      <c r="C14" s="30"/>
      <c r="D14" s="40"/>
      <c r="E14" s="34"/>
      <c r="F14" s="34"/>
      <c r="G14" s="34"/>
      <c r="H14" s="37"/>
      <c r="I14" s="38"/>
      <c r="J14" s="29"/>
      <c r="K14" s="39" t="s">
        <v>39</v>
      </c>
      <c r="L14" s="66">
        <f>+L13-1%</f>
        <v>5.8750000000000004E-2</v>
      </c>
      <c r="M14" s="34">
        <f>-PMT(L14/12,M$9,M$7)</f>
        <v>2868.9581513911958</v>
      </c>
      <c r="N14" s="65">
        <f>+M12-M14</f>
        <v>647.62840057275116</v>
      </c>
      <c r="O14" s="34">
        <f>+N14*12</f>
        <v>7771.5408068730139</v>
      </c>
      <c r="P14" s="32"/>
      <c r="R14" s="29"/>
      <c r="S14" s="39" t="s">
        <v>38</v>
      </c>
      <c r="T14" s="66">
        <f>+T13-1%</f>
        <v>5.8750000000000004E-2</v>
      </c>
      <c r="U14" s="34">
        <f>-PMT(T14/12,U$9,U$7)</f>
        <v>2868.9581513911958</v>
      </c>
      <c r="V14" s="65">
        <f>+U12-U14</f>
        <v>647.62840057275116</v>
      </c>
      <c r="W14" s="34">
        <f>+V14*12</f>
        <v>7771.5408068730139</v>
      </c>
      <c r="X14" s="32"/>
    </row>
    <row r="15" spans="1:332" s="28" customFormat="1" ht="18.75" customHeight="1" x14ac:dyDescent="0.25">
      <c r="B15" s="29"/>
      <c r="D15" s="40"/>
      <c r="E15" s="34"/>
      <c r="F15" s="34"/>
      <c r="G15" s="34"/>
      <c r="H15" s="37"/>
      <c r="I15" s="38"/>
      <c r="J15" s="29"/>
      <c r="L15" s="40"/>
      <c r="M15" s="34"/>
      <c r="N15" s="34"/>
      <c r="O15" s="34"/>
      <c r="P15" s="32"/>
      <c r="R15" s="29"/>
      <c r="S15" s="39" t="s">
        <v>39</v>
      </c>
      <c r="T15" s="66">
        <f>+T14-1%</f>
        <v>4.8750000000000002E-2</v>
      </c>
      <c r="U15" s="41">
        <f>-PMT(T15/12,U$9,U$7)</f>
        <v>2566.6598856692699</v>
      </c>
      <c r="V15" s="65">
        <f>+U12-U15</f>
        <v>949.92666629467703</v>
      </c>
      <c r="W15" s="34">
        <f>+V15*12</f>
        <v>11399.119995536124</v>
      </c>
      <c r="X15" s="32"/>
    </row>
    <row r="16" spans="1:332" s="28" customFormat="1" ht="18.75" customHeight="1" x14ac:dyDescent="0.25">
      <c r="B16" s="29"/>
      <c r="H16" s="32"/>
      <c r="J16" s="29"/>
      <c r="P16" s="32"/>
      <c r="R16" s="29"/>
      <c r="X16" s="32"/>
    </row>
    <row r="17" spans="2:24" s="47" customFormat="1" ht="18.75" customHeight="1" x14ac:dyDescent="0.25">
      <c r="B17" s="48"/>
      <c r="F17" s="55" t="s">
        <v>31</v>
      </c>
      <c r="G17" s="50">
        <f>SUM(G12:G16)</f>
        <v>2609.3453305352141</v>
      </c>
      <c r="H17" s="51"/>
      <c r="I17" s="52"/>
      <c r="J17" s="48"/>
      <c r="M17" s="49"/>
      <c r="N17" s="55" t="s">
        <v>31</v>
      </c>
      <c r="O17" s="53">
        <f>SUM(O12:O16)</f>
        <v>11737.322474525477</v>
      </c>
      <c r="P17" s="54"/>
      <c r="R17" s="48"/>
      <c r="U17" s="49"/>
      <c r="V17" s="55" t="s">
        <v>31</v>
      </c>
      <c r="W17" s="53">
        <f>SUM(W12:W16)</f>
        <v>23136.4424700616</v>
      </c>
      <c r="X17" s="54"/>
    </row>
    <row r="18" spans="2:24" s="18" customFormat="1" ht="18.75" customHeight="1" x14ac:dyDescent="0.2">
      <c r="B18" s="25"/>
      <c r="C18" s="26"/>
      <c r="D18" s="26"/>
      <c r="E18" s="26"/>
      <c r="F18" s="26"/>
      <c r="G18" s="26"/>
      <c r="H18" s="27"/>
      <c r="J18" s="25"/>
      <c r="K18" s="26"/>
      <c r="L18" s="26"/>
      <c r="M18" s="26"/>
      <c r="N18" s="26"/>
      <c r="O18" s="26"/>
      <c r="P18" s="27"/>
      <c r="R18" s="25"/>
      <c r="S18" s="26"/>
      <c r="T18" s="26"/>
      <c r="U18" s="26"/>
      <c r="V18" s="26"/>
      <c r="W18" s="26"/>
      <c r="X18" s="27"/>
    </row>
    <row r="19" spans="2:24" s="18" customFormat="1" ht="18.75" customHeight="1" x14ac:dyDescent="0.2"/>
    <row r="20" spans="2:24" s="18" customFormat="1" ht="74.25" customHeight="1" x14ac:dyDescent="0.2">
      <c r="B20" s="63" t="s">
        <v>32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</row>
    <row r="21" spans="2:24" s="18" customFormat="1" x14ac:dyDescent="0.2"/>
    <row r="22" spans="2:24" s="18" customFormat="1" x14ac:dyDescent="0.2"/>
    <row r="23" spans="2:24" s="18" customFormat="1" x14ac:dyDescent="0.2"/>
    <row r="24" spans="2:24" s="18" customFormat="1" x14ac:dyDescent="0.2"/>
    <row r="25" spans="2:24" s="18" customFormat="1" x14ac:dyDescent="0.2"/>
    <row r="26" spans="2:24" s="18" customFormat="1" x14ac:dyDescent="0.2"/>
    <row r="27" spans="2:24" s="18" customFormat="1" x14ac:dyDescent="0.2"/>
    <row r="28" spans="2:24" s="18" customFormat="1" x14ac:dyDescent="0.2"/>
    <row r="29" spans="2:24" s="18" customFormat="1" x14ac:dyDescent="0.2"/>
    <row r="30" spans="2:24" s="18" customFormat="1" x14ac:dyDescent="0.2"/>
    <row r="31" spans="2:24" s="18" customFormat="1" x14ac:dyDescent="0.2"/>
    <row r="32" spans="2:24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  <row r="44" s="18" customFormat="1" x14ac:dyDescent="0.2"/>
    <row r="45" s="18" customFormat="1" x14ac:dyDescent="0.2"/>
    <row r="46" s="18" customFormat="1" x14ac:dyDescent="0.2"/>
    <row r="47" s="18" customFormat="1" x14ac:dyDescent="0.2"/>
    <row r="4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  <row r="304" s="18" customFormat="1" x14ac:dyDescent="0.2"/>
    <row r="305" s="18" customFormat="1" x14ac:dyDescent="0.2"/>
    <row r="306" s="18" customFormat="1" x14ac:dyDescent="0.2"/>
    <row r="307" s="18" customFormat="1" x14ac:dyDescent="0.2"/>
    <row r="308" s="18" customFormat="1" x14ac:dyDescent="0.2"/>
    <row r="309" s="18" customFormat="1" x14ac:dyDescent="0.2"/>
    <row r="310" s="18" customFormat="1" x14ac:dyDescent="0.2"/>
    <row r="311" s="18" customFormat="1" x14ac:dyDescent="0.2"/>
    <row r="312" s="18" customFormat="1" x14ac:dyDescent="0.2"/>
    <row r="313" s="18" customFormat="1" x14ac:dyDescent="0.2"/>
    <row r="314" s="18" customFormat="1" x14ac:dyDescent="0.2"/>
    <row r="315" s="18" customFormat="1" x14ac:dyDescent="0.2"/>
    <row r="316" s="18" customFormat="1" x14ac:dyDescent="0.2"/>
    <row r="317" s="18" customFormat="1" x14ac:dyDescent="0.2"/>
    <row r="318" s="18" customFormat="1" x14ac:dyDescent="0.2"/>
    <row r="319" s="18" customFormat="1" x14ac:dyDescent="0.2"/>
    <row r="320" s="18" customFormat="1" x14ac:dyDescent="0.2"/>
    <row r="321" s="18" customFormat="1" x14ac:dyDescent="0.2"/>
    <row r="322" s="18" customFormat="1" x14ac:dyDescent="0.2"/>
    <row r="323" s="18" customFormat="1" x14ac:dyDescent="0.2"/>
    <row r="324" s="18" customFormat="1" x14ac:dyDescent="0.2"/>
    <row r="325" s="18" customFormat="1" x14ac:dyDescent="0.2"/>
    <row r="326" s="18" customFormat="1" x14ac:dyDescent="0.2"/>
    <row r="327" s="18" customFormat="1" x14ac:dyDescent="0.2"/>
    <row r="328" s="18" customFormat="1" x14ac:dyDescent="0.2"/>
    <row r="329" s="18" customFormat="1" x14ac:dyDescent="0.2"/>
    <row r="330" s="18" customFormat="1" x14ac:dyDescent="0.2"/>
    <row r="331" s="18" customFormat="1" x14ac:dyDescent="0.2"/>
    <row r="332" s="18" customFormat="1" x14ac:dyDescent="0.2"/>
    <row r="333" s="18" customFormat="1" x14ac:dyDescent="0.2"/>
    <row r="334" s="18" customFormat="1" x14ac:dyDescent="0.2"/>
    <row r="335" s="18" customFormat="1" x14ac:dyDescent="0.2"/>
    <row r="336" s="18" customFormat="1" x14ac:dyDescent="0.2"/>
    <row r="337" s="18" customFormat="1" x14ac:dyDescent="0.2"/>
    <row r="338" s="18" customFormat="1" x14ac:dyDescent="0.2"/>
    <row r="339" s="18" customFormat="1" x14ac:dyDescent="0.2"/>
    <row r="340" s="18" customFormat="1" x14ac:dyDescent="0.2"/>
    <row r="341" s="18" customFormat="1" x14ac:dyDescent="0.2"/>
    <row r="342" s="18" customFormat="1" x14ac:dyDescent="0.2"/>
    <row r="343" s="18" customFormat="1" x14ac:dyDescent="0.2"/>
    <row r="344" s="18" customFormat="1" x14ac:dyDescent="0.2"/>
    <row r="345" s="18" customFormat="1" x14ac:dyDescent="0.2"/>
    <row r="346" s="18" customFormat="1" x14ac:dyDescent="0.2"/>
    <row r="347" s="18" customFormat="1" x14ac:dyDescent="0.2"/>
    <row r="348" s="18" customFormat="1" x14ac:dyDescent="0.2"/>
    <row r="349" s="18" customFormat="1" x14ac:dyDescent="0.2"/>
    <row r="350" s="18" customFormat="1" x14ac:dyDescent="0.2"/>
    <row r="351" s="18" customFormat="1" x14ac:dyDescent="0.2"/>
    <row r="352" s="18" customFormat="1" x14ac:dyDescent="0.2"/>
    <row r="353" s="18" customFormat="1" x14ac:dyDescent="0.2"/>
    <row r="354" s="18" customFormat="1" x14ac:dyDescent="0.2"/>
    <row r="355" s="18" customFormat="1" x14ac:dyDescent="0.2"/>
    <row r="356" s="18" customFormat="1" x14ac:dyDescent="0.2"/>
    <row r="357" s="18" customFormat="1" x14ac:dyDescent="0.2"/>
    <row r="358" s="18" customFormat="1" x14ac:dyDescent="0.2"/>
    <row r="359" s="18" customFormat="1" x14ac:dyDescent="0.2"/>
    <row r="360" s="18" customFormat="1" x14ac:dyDescent="0.2"/>
    <row r="361" s="18" customFormat="1" x14ac:dyDescent="0.2"/>
    <row r="362" s="18" customFormat="1" x14ac:dyDescent="0.2"/>
    <row r="363" s="18" customFormat="1" x14ac:dyDescent="0.2"/>
    <row r="364" s="18" customFormat="1" x14ac:dyDescent="0.2"/>
    <row r="365" s="18" customFormat="1" x14ac:dyDescent="0.2"/>
    <row r="366" s="18" customFormat="1" x14ac:dyDescent="0.2"/>
    <row r="367" s="18" customFormat="1" x14ac:dyDescent="0.2"/>
    <row r="368" s="18" customFormat="1" x14ac:dyDescent="0.2"/>
    <row r="369" s="18" customFormat="1" x14ac:dyDescent="0.2"/>
    <row r="370" s="18" customFormat="1" x14ac:dyDescent="0.2"/>
    <row r="371" s="18" customFormat="1" x14ac:dyDescent="0.2"/>
    <row r="372" s="18" customFormat="1" x14ac:dyDescent="0.2"/>
    <row r="373" s="18" customFormat="1" x14ac:dyDescent="0.2"/>
    <row r="374" s="18" customFormat="1" x14ac:dyDescent="0.2"/>
    <row r="375" s="18" customFormat="1" x14ac:dyDescent="0.2"/>
    <row r="376" s="18" customFormat="1" x14ac:dyDescent="0.2"/>
    <row r="377" s="18" customFormat="1" x14ac:dyDescent="0.2"/>
    <row r="378" s="18" customFormat="1" x14ac:dyDescent="0.2"/>
    <row r="379" s="18" customFormat="1" x14ac:dyDescent="0.2"/>
    <row r="380" s="18" customFormat="1" x14ac:dyDescent="0.2"/>
    <row r="381" s="18" customFormat="1" x14ac:dyDescent="0.2"/>
    <row r="382" s="18" customFormat="1" x14ac:dyDescent="0.2"/>
    <row r="383" s="18" customFormat="1" x14ac:dyDescent="0.2"/>
    <row r="384" s="18" customFormat="1" x14ac:dyDescent="0.2"/>
    <row r="385" s="18" customFormat="1" x14ac:dyDescent="0.2"/>
    <row r="386" s="18" customFormat="1" x14ac:dyDescent="0.2"/>
    <row r="387" s="18" customFormat="1" x14ac:dyDescent="0.2"/>
    <row r="388" s="18" customFormat="1" x14ac:dyDescent="0.2"/>
    <row r="389" s="18" customFormat="1" x14ac:dyDescent="0.2"/>
    <row r="390" s="18" customFormat="1" x14ac:dyDescent="0.2"/>
    <row r="391" s="18" customFormat="1" x14ac:dyDescent="0.2"/>
    <row r="392" s="18" customFormat="1" x14ac:dyDescent="0.2"/>
    <row r="393" s="18" customFormat="1" x14ac:dyDescent="0.2"/>
    <row r="394" s="18" customFormat="1" x14ac:dyDescent="0.2"/>
    <row r="395" s="18" customFormat="1" x14ac:dyDescent="0.2"/>
    <row r="396" s="18" customFormat="1" x14ac:dyDescent="0.2"/>
    <row r="397" s="18" customFormat="1" x14ac:dyDescent="0.2"/>
    <row r="398" s="18" customFormat="1" x14ac:dyDescent="0.2"/>
    <row r="399" s="18" customFormat="1" x14ac:dyDescent="0.2"/>
    <row r="400" s="18" customFormat="1" x14ac:dyDescent="0.2"/>
    <row r="401" s="18" customFormat="1" x14ac:dyDescent="0.2"/>
    <row r="402" s="18" customFormat="1" x14ac:dyDescent="0.2"/>
    <row r="403" s="18" customFormat="1" x14ac:dyDescent="0.2"/>
    <row r="404" s="18" customFormat="1" x14ac:dyDescent="0.2"/>
    <row r="405" s="18" customFormat="1" x14ac:dyDescent="0.2"/>
    <row r="406" s="18" customFormat="1" x14ac:dyDescent="0.2"/>
    <row r="407" s="18" customFormat="1" x14ac:dyDescent="0.2"/>
    <row r="408" s="18" customFormat="1" x14ac:dyDescent="0.2"/>
    <row r="409" s="18" customFormat="1" x14ac:dyDescent="0.2"/>
    <row r="410" s="18" customFormat="1" x14ac:dyDescent="0.2"/>
    <row r="411" s="18" customFormat="1" x14ac:dyDescent="0.2"/>
    <row r="412" s="18" customFormat="1" x14ac:dyDescent="0.2"/>
    <row r="413" s="18" customFormat="1" x14ac:dyDescent="0.2"/>
    <row r="414" s="18" customFormat="1" x14ac:dyDescent="0.2"/>
    <row r="415" s="18" customFormat="1" x14ac:dyDescent="0.2"/>
    <row r="416" s="18" customFormat="1" x14ac:dyDescent="0.2"/>
    <row r="417" s="18" customFormat="1" x14ac:dyDescent="0.2"/>
    <row r="418" s="18" customFormat="1" x14ac:dyDescent="0.2"/>
    <row r="419" s="18" customFormat="1" x14ac:dyDescent="0.2"/>
    <row r="420" s="18" customFormat="1" x14ac:dyDescent="0.2"/>
    <row r="421" s="18" customFormat="1" x14ac:dyDescent="0.2"/>
    <row r="422" s="18" customFormat="1" x14ac:dyDescent="0.2"/>
    <row r="423" s="18" customFormat="1" x14ac:dyDescent="0.2"/>
    <row r="424" s="18" customFormat="1" x14ac:dyDescent="0.2"/>
    <row r="425" s="18" customFormat="1" x14ac:dyDescent="0.2"/>
    <row r="426" s="18" customFormat="1" x14ac:dyDescent="0.2"/>
    <row r="427" s="18" customFormat="1" x14ac:dyDescent="0.2"/>
    <row r="428" s="18" customFormat="1" x14ac:dyDescent="0.2"/>
    <row r="429" s="18" customFormat="1" x14ac:dyDescent="0.2"/>
    <row r="430" s="18" customFormat="1" x14ac:dyDescent="0.2"/>
    <row r="431" s="18" customFormat="1" x14ac:dyDescent="0.2"/>
    <row r="432" s="18" customFormat="1" x14ac:dyDescent="0.2"/>
    <row r="433" s="18" customFormat="1" x14ac:dyDescent="0.2"/>
    <row r="434" s="18" customFormat="1" x14ac:dyDescent="0.2"/>
    <row r="435" s="18" customFormat="1" x14ac:dyDescent="0.2"/>
    <row r="436" s="18" customFormat="1" x14ac:dyDescent="0.2"/>
    <row r="437" s="18" customFormat="1" x14ac:dyDescent="0.2"/>
    <row r="438" s="18" customFormat="1" x14ac:dyDescent="0.2"/>
    <row r="439" s="18" customFormat="1" x14ac:dyDescent="0.2"/>
    <row r="440" s="18" customFormat="1" x14ac:dyDescent="0.2"/>
    <row r="441" s="18" customFormat="1" x14ac:dyDescent="0.2"/>
    <row r="442" s="18" customFormat="1" x14ac:dyDescent="0.2"/>
    <row r="443" s="18" customFormat="1" x14ac:dyDescent="0.2"/>
    <row r="444" s="18" customFormat="1" x14ac:dyDescent="0.2"/>
    <row r="445" s="18" customFormat="1" x14ac:dyDescent="0.2"/>
    <row r="446" s="18" customFormat="1" x14ac:dyDescent="0.2"/>
    <row r="447" s="18" customFormat="1" x14ac:dyDescent="0.2"/>
    <row r="448" s="18" customFormat="1" x14ac:dyDescent="0.2"/>
    <row r="449" s="18" customFormat="1" x14ac:dyDescent="0.2"/>
    <row r="450" s="18" customFormat="1" x14ac:dyDescent="0.2"/>
    <row r="451" s="18" customFormat="1" x14ac:dyDescent="0.2"/>
    <row r="452" s="18" customFormat="1" x14ac:dyDescent="0.2"/>
    <row r="453" s="18" customFormat="1" x14ac:dyDescent="0.2"/>
    <row r="454" s="18" customFormat="1" x14ac:dyDescent="0.2"/>
    <row r="455" s="18" customFormat="1" x14ac:dyDescent="0.2"/>
    <row r="456" s="18" customFormat="1" x14ac:dyDescent="0.2"/>
    <row r="457" s="18" customFormat="1" x14ac:dyDescent="0.2"/>
    <row r="458" s="18" customFormat="1" x14ac:dyDescent="0.2"/>
    <row r="459" s="18" customFormat="1" x14ac:dyDescent="0.2"/>
    <row r="460" s="18" customFormat="1" x14ac:dyDescent="0.2"/>
    <row r="461" s="18" customFormat="1" x14ac:dyDescent="0.2"/>
    <row r="462" s="18" customFormat="1" x14ac:dyDescent="0.2"/>
    <row r="463" s="18" customFormat="1" x14ac:dyDescent="0.2"/>
    <row r="464" s="18" customFormat="1" x14ac:dyDescent="0.2"/>
    <row r="465" s="18" customFormat="1" x14ac:dyDescent="0.2"/>
    <row r="466" s="18" customFormat="1" x14ac:dyDescent="0.2"/>
    <row r="467" s="18" customFormat="1" x14ac:dyDescent="0.2"/>
    <row r="468" s="18" customFormat="1" x14ac:dyDescent="0.2"/>
    <row r="469" s="18" customFormat="1" x14ac:dyDescent="0.2"/>
    <row r="470" s="18" customFormat="1" x14ac:dyDescent="0.2"/>
    <row r="471" s="18" customFormat="1" x14ac:dyDescent="0.2"/>
    <row r="472" s="18" customFormat="1" x14ac:dyDescent="0.2"/>
    <row r="473" s="18" customFormat="1" x14ac:dyDescent="0.2"/>
    <row r="474" s="18" customFormat="1" x14ac:dyDescent="0.2"/>
    <row r="475" s="18" customFormat="1" x14ac:dyDescent="0.2"/>
    <row r="476" s="18" customFormat="1" x14ac:dyDescent="0.2"/>
    <row r="477" s="18" customFormat="1" x14ac:dyDescent="0.2"/>
    <row r="478" s="18" customFormat="1" x14ac:dyDescent="0.2"/>
    <row r="479" s="18" customFormat="1" x14ac:dyDescent="0.2"/>
    <row r="480" s="18" customFormat="1" x14ac:dyDescent="0.2"/>
    <row r="481" s="18" customFormat="1" x14ac:dyDescent="0.2"/>
    <row r="482" s="18" customFormat="1" x14ac:dyDescent="0.2"/>
    <row r="483" s="18" customFormat="1" x14ac:dyDescent="0.2"/>
    <row r="484" s="18" customFormat="1" x14ac:dyDescent="0.2"/>
    <row r="485" s="18" customFormat="1" x14ac:dyDescent="0.2"/>
    <row r="486" s="18" customFormat="1" x14ac:dyDescent="0.2"/>
    <row r="487" s="18" customFormat="1" x14ac:dyDescent="0.2"/>
    <row r="488" s="18" customFormat="1" x14ac:dyDescent="0.2"/>
    <row r="489" s="18" customFormat="1" x14ac:dyDescent="0.2"/>
    <row r="490" s="18" customFormat="1" x14ac:dyDescent="0.2"/>
    <row r="491" s="18" customFormat="1" x14ac:dyDescent="0.2"/>
    <row r="492" s="18" customFormat="1" x14ac:dyDescent="0.2"/>
    <row r="493" s="18" customFormat="1" x14ac:dyDescent="0.2"/>
    <row r="494" s="18" customFormat="1" x14ac:dyDescent="0.2"/>
    <row r="495" s="18" customFormat="1" x14ac:dyDescent="0.2"/>
    <row r="496" s="18" customFormat="1" x14ac:dyDescent="0.2"/>
    <row r="497" s="18" customFormat="1" x14ac:dyDescent="0.2"/>
    <row r="498" s="18" customFormat="1" x14ac:dyDescent="0.2"/>
    <row r="499" s="18" customFormat="1" x14ac:dyDescent="0.2"/>
    <row r="500" s="18" customFormat="1" x14ac:dyDescent="0.2"/>
    <row r="501" s="18" customFormat="1" x14ac:dyDescent="0.2"/>
    <row r="502" s="18" customFormat="1" x14ac:dyDescent="0.2"/>
    <row r="503" s="18" customFormat="1" x14ac:dyDescent="0.2"/>
    <row r="504" s="18" customFormat="1" x14ac:dyDescent="0.2"/>
    <row r="505" s="18" customFormat="1" x14ac:dyDescent="0.2"/>
    <row r="506" s="18" customFormat="1" x14ac:dyDescent="0.2"/>
    <row r="507" s="18" customFormat="1" x14ac:dyDescent="0.2"/>
    <row r="508" s="18" customFormat="1" x14ac:dyDescent="0.2"/>
    <row r="509" s="18" customFormat="1" x14ac:dyDescent="0.2"/>
    <row r="510" s="18" customFormat="1" x14ac:dyDescent="0.2"/>
    <row r="511" s="18" customFormat="1" x14ac:dyDescent="0.2"/>
    <row r="512" s="18" customFormat="1" x14ac:dyDescent="0.2"/>
    <row r="513" s="18" customFormat="1" x14ac:dyDescent="0.2"/>
    <row r="514" s="18" customFormat="1" x14ac:dyDescent="0.2"/>
    <row r="515" s="18" customFormat="1" x14ac:dyDescent="0.2"/>
    <row r="516" s="18" customFormat="1" x14ac:dyDescent="0.2"/>
    <row r="517" s="18" customFormat="1" x14ac:dyDescent="0.2"/>
    <row r="518" s="18" customFormat="1" x14ac:dyDescent="0.2"/>
    <row r="519" s="18" customFormat="1" x14ac:dyDescent="0.2"/>
    <row r="520" s="18" customFormat="1" x14ac:dyDescent="0.2"/>
    <row r="521" s="18" customFormat="1" x14ac:dyDescent="0.2"/>
    <row r="522" s="18" customFormat="1" x14ac:dyDescent="0.2"/>
    <row r="523" s="18" customFormat="1" x14ac:dyDescent="0.2"/>
    <row r="524" s="18" customFormat="1" x14ac:dyDescent="0.2"/>
    <row r="525" s="18" customFormat="1" x14ac:dyDescent="0.2"/>
    <row r="526" s="18" customFormat="1" x14ac:dyDescent="0.2"/>
    <row r="527" s="18" customFormat="1" x14ac:dyDescent="0.2"/>
    <row r="528" s="18" customFormat="1" x14ac:dyDescent="0.2"/>
  </sheetData>
  <sheetProtection algorithmName="SHA-512" hashValue="9jkhFiqNk9wYvM88+m8GIOsYs+w33ZkdyVbGPamQmSW2P3klTyHSbkTPNnECkAkHMg3hJUbDh7OYC4GUVWV3ug==" saltValue="ptRTe/FnZtySebyumhqsOg==" spinCount="100000" sheet="1" objects="1" scenarios="1" selectLockedCells="1"/>
  <mergeCells count="4">
    <mergeCell ref="B20:X20"/>
    <mergeCell ref="C3:G3"/>
    <mergeCell ref="K3:O3"/>
    <mergeCell ref="S3:W3"/>
  </mergeCells>
  <pageMargins left="0.7" right="0.7" top="0.75" bottom="0.75" header="0.3" footer="0.3"/>
  <pageSetup scale="5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698E9-1FE3-4A6B-9BBF-331C6FA68534}">
  <dimension ref="A1:P368"/>
  <sheetViews>
    <sheetView workbookViewId="0">
      <pane xSplit="1" ySplit="8" topLeftCell="B9" activePane="bottomRight" state="frozen"/>
      <selection pane="topRight" activeCell="B1" sqref="B1"/>
      <selection pane="bottomLeft" activeCell="A7" sqref="A7"/>
      <selection pane="bottomRight" activeCell="B9" sqref="B9"/>
    </sheetView>
  </sheetViews>
  <sheetFormatPr defaultRowHeight="15" x14ac:dyDescent="0.25"/>
  <cols>
    <col min="1" max="1" width="13.42578125" bestFit="1" customWidth="1"/>
    <col min="2" max="2" width="10" bestFit="1" customWidth="1"/>
    <col min="3" max="3" width="9.85546875" bestFit="1" customWidth="1"/>
    <col min="4" max="4" width="12.5703125" bestFit="1" customWidth="1"/>
    <col min="5" max="6" width="10.5703125" bestFit="1" customWidth="1"/>
    <col min="7" max="7" width="13.28515625" bestFit="1" customWidth="1"/>
    <col min="8" max="8" width="12.5703125" bestFit="1" customWidth="1"/>
    <col min="9" max="9" width="10" bestFit="1" customWidth="1"/>
    <col min="10" max="10" width="11.28515625" customWidth="1"/>
    <col min="12" max="12" width="12.5703125" bestFit="1" customWidth="1"/>
    <col min="16" max="16" width="13.28515625" bestFit="1" customWidth="1"/>
  </cols>
  <sheetData>
    <row r="1" spans="1:16" x14ac:dyDescent="0.25">
      <c r="A1" t="s">
        <v>4</v>
      </c>
      <c r="B1" s="9">
        <v>400000</v>
      </c>
      <c r="G1" t="s">
        <v>16</v>
      </c>
      <c r="H1" s="1" t="s">
        <v>20</v>
      </c>
      <c r="I1" s="1" t="s">
        <v>21</v>
      </c>
      <c r="J1" t="s">
        <v>26</v>
      </c>
    </row>
    <row r="2" spans="1:16" x14ac:dyDescent="0.25">
      <c r="A2" t="s">
        <v>5</v>
      </c>
      <c r="B2" s="10">
        <v>7.4999999999999997E-2</v>
      </c>
      <c r="G2" t="s">
        <v>17</v>
      </c>
      <c r="H2" s="4">
        <f>-CUMIPMT($B$2/12,$B$3*12,$B$1,1,60,0)</f>
        <v>146281.22813909073</v>
      </c>
      <c r="I2" s="4">
        <f>SUM(F9:F68)</f>
        <v>145028.51760666689</v>
      </c>
      <c r="J2" s="4">
        <f>H2-I2</f>
        <v>1252.7105324238364</v>
      </c>
    </row>
    <row r="3" spans="1:16" x14ac:dyDescent="0.25">
      <c r="A3" t="s">
        <v>6</v>
      </c>
      <c r="B3" s="11">
        <v>30</v>
      </c>
      <c r="G3" t="s">
        <v>18</v>
      </c>
      <c r="H3" s="4">
        <f>-CUMIPMT($B$2/12,$B$3*12,$B$1,1,120,0)</f>
        <v>282802.91257038427</v>
      </c>
      <c r="I3" s="4">
        <f>SUM(F9:F128)</f>
        <v>277009.87837634067</v>
      </c>
      <c r="J3" s="4">
        <f t="shared" ref="J3:J4" si="0">H3-I3</f>
        <v>5793.0341940436047</v>
      </c>
      <c r="L3" s="17"/>
    </row>
    <row r="4" spans="1:16" x14ac:dyDescent="0.25">
      <c r="A4" t="s">
        <v>7</v>
      </c>
      <c r="B4" s="6">
        <f>-PMT(B2/12,B3*12,B1)</f>
        <v>2796.8580342111168</v>
      </c>
      <c r="G4" t="s">
        <v>19</v>
      </c>
      <c r="H4" s="4">
        <f>-CUMIPMT($B$2/12,$B$3*12,$B$1,1,360,0)</f>
        <v>606868.89231600193</v>
      </c>
      <c r="I4" s="4">
        <f>SUM(F9:F368)</f>
        <v>524218.02773973031</v>
      </c>
      <c r="J4" s="4">
        <f t="shared" si="0"/>
        <v>82650.864576271619</v>
      </c>
      <c r="P4" s="5"/>
    </row>
    <row r="5" spans="1:16" x14ac:dyDescent="0.25">
      <c r="B5" s="6"/>
      <c r="P5" s="5"/>
    </row>
    <row r="6" spans="1:16" x14ac:dyDescent="0.25">
      <c r="A6" t="s">
        <v>15</v>
      </c>
      <c r="B6" s="12">
        <v>100</v>
      </c>
    </row>
    <row r="8" spans="1:16" x14ac:dyDescent="0.25">
      <c r="A8" t="s">
        <v>8</v>
      </c>
      <c r="B8" t="s">
        <v>9</v>
      </c>
      <c r="C8" t="s">
        <v>0</v>
      </c>
      <c r="D8" t="s">
        <v>10</v>
      </c>
      <c r="E8" t="s">
        <v>11</v>
      </c>
      <c r="F8" t="s">
        <v>12</v>
      </c>
      <c r="G8" t="s">
        <v>13</v>
      </c>
      <c r="H8" t="s">
        <v>14</v>
      </c>
    </row>
    <row r="9" spans="1:16" x14ac:dyDescent="0.25">
      <c r="A9">
        <v>1</v>
      </c>
      <c r="B9" s="8">
        <v>45536</v>
      </c>
      <c r="C9" s="6">
        <f>$B$4</f>
        <v>2796.8580342111168</v>
      </c>
      <c r="D9" s="2">
        <f>+B1</f>
        <v>400000</v>
      </c>
      <c r="E9" s="2">
        <f>+C9-F9</f>
        <v>296.85803421111677</v>
      </c>
      <c r="F9" s="2">
        <f>+D9*($B$2/12)</f>
        <v>2500</v>
      </c>
      <c r="G9" s="2">
        <f>$B$6</f>
        <v>100</v>
      </c>
      <c r="H9" s="2">
        <f>+D9-E9-G9</f>
        <v>399603.14196578891</v>
      </c>
    </row>
    <row r="10" spans="1:16" x14ac:dyDescent="0.25">
      <c r="A10">
        <v>2</v>
      </c>
      <c r="B10" s="7">
        <f>EDATE(B9,1)</f>
        <v>45566</v>
      </c>
      <c r="C10" s="6">
        <f>IF(D10&lt;=0,0,$B$4)</f>
        <v>2796.8580342111168</v>
      </c>
      <c r="D10" s="2">
        <f>IF(H9&lt;=0,0,H9)</f>
        <v>399603.14196578891</v>
      </c>
      <c r="E10" s="2">
        <f>+C10-F10</f>
        <v>299.33839692493621</v>
      </c>
      <c r="F10" s="2">
        <f>IF(D10&lt;=0,0,D10*($B$2/12))</f>
        <v>2497.5196372861806</v>
      </c>
      <c r="G10" s="2">
        <f>IF(D10&lt;=$B$6,0,$B$6)</f>
        <v>100</v>
      </c>
      <c r="H10" s="2">
        <f>+D10-E10-G10</f>
        <v>399203.80356886395</v>
      </c>
    </row>
    <row r="11" spans="1:16" x14ac:dyDescent="0.25">
      <c r="A11">
        <v>3</v>
      </c>
      <c r="B11" s="7">
        <f t="shared" ref="B11:B74" si="1">EDATE(B10,1)</f>
        <v>45597</v>
      </c>
      <c r="C11" s="6">
        <f t="shared" ref="C11:C74" si="2">IF(D11&lt;=0,0,$B$4)</f>
        <v>2796.8580342111168</v>
      </c>
      <c r="D11" s="2">
        <f t="shared" ref="D11:D74" si="3">IF(H10&lt;=0,0,H10)</f>
        <v>399203.80356886395</v>
      </c>
      <c r="E11" s="2">
        <f t="shared" ref="E11:E74" si="4">+C11-F11</f>
        <v>301.83426190571709</v>
      </c>
      <c r="F11" s="2">
        <f t="shared" ref="F11:F74" si="5">IF(D11&lt;=0,0,D11*($B$2/12))</f>
        <v>2495.0237723053997</v>
      </c>
      <c r="G11" s="2">
        <f t="shared" ref="G11:G74" si="6">IF(D11&lt;=$B$6,0,$B$6)</f>
        <v>100</v>
      </c>
      <c r="H11" s="2">
        <f t="shared" ref="H11:H74" si="7">+D11-E11-G11</f>
        <v>398801.96930695826</v>
      </c>
    </row>
    <row r="12" spans="1:16" x14ac:dyDescent="0.25">
      <c r="A12">
        <v>4</v>
      </c>
      <c r="B12" s="7">
        <f t="shared" si="1"/>
        <v>45627</v>
      </c>
      <c r="C12" s="6">
        <f t="shared" si="2"/>
        <v>2796.8580342111168</v>
      </c>
      <c r="D12" s="2">
        <f t="shared" si="3"/>
        <v>398801.96930695826</v>
      </c>
      <c r="E12" s="2">
        <f t="shared" si="4"/>
        <v>304.34572604262803</v>
      </c>
      <c r="F12" s="2">
        <f t="shared" si="5"/>
        <v>2492.5123081684887</v>
      </c>
      <c r="G12" s="2">
        <f t="shared" si="6"/>
        <v>100</v>
      </c>
      <c r="H12" s="2">
        <f t="shared" si="7"/>
        <v>398397.62358091562</v>
      </c>
    </row>
    <row r="13" spans="1:16" x14ac:dyDescent="0.25">
      <c r="A13">
        <v>5</v>
      </c>
      <c r="B13" s="7">
        <f t="shared" si="1"/>
        <v>45658</v>
      </c>
      <c r="C13" s="6">
        <f t="shared" si="2"/>
        <v>2796.8580342111168</v>
      </c>
      <c r="D13" s="2">
        <f t="shared" si="3"/>
        <v>398397.62358091562</v>
      </c>
      <c r="E13" s="2">
        <f t="shared" si="4"/>
        <v>306.87288683039424</v>
      </c>
      <c r="F13" s="2">
        <f t="shared" si="5"/>
        <v>2489.9851473807225</v>
      </c>
      <c r="G13" s="2">
        <f t="shared" si="6"/>
        <v>100</v>
      </c>
      <c r="H13" s="2">
        <f t="shared" si="7"/>
        <v>397990.7506940852</v>
      </c>
    </row>
    <row r="14" spans="1:16" x14ac:dyDescent="0.25">
      <c r="A14">
        <v>6</v>
      </c>
      <c r="B14" s="7">
        <f t="shared" si="1"/>
        <v>45689</v>
      </c>
      <c r="C14" s="6">
        <f t="shared" si="2"/>
        <v>2796.8580342111168</v>
      </c>
      <c r="D14" s="2">
        <f t="shared" si="3"/>
        <v>397990.7506940852</v>
      </c>
      <c r="E14" s="2">
        <f t="shared" si="4"/>
        <v>309.41584237308462</v>
      </c>
      <c r="F14" s="2">
        <f t="shared" si="5"/>
        <v>2487.4421918380322</v>
      </c>
      <c r="G14" s="2">
        <f t="shared" si="6"/>
        <v>100</v>
      </c>
      <c r="H14" s="2">
        <f t="shared" si="7"/>
        <v>397581.3348517121</v>
      </c>
    </row>
    <row r="15" spans="1:16" x14ac:dyDescent="0.25">
      <c r="A15">
        <v>7</v>
      </c>
      <c r="B15" s="7">
        <f t="shared" si="1"/>
        <v>45717</v>
      </c>
      <c r="C15" s="6">
        <f t="shared" si="2"/>
        <v>2796.8580342111168</v>
      </c>
      <c r="D15" s="2">
        <f t="shared" si="3"/>
        <v>397581.3348517121</v>
      </c>
      <c r="E15" s="2">
        <f t="shared" si="4"/>
        <v>311.97469138791621</v>
      </c>
      <c r="F15" s="2">
        <f t="shared" si="5"/>
        <v>2484.8833428232006</v>
      </c>
      <c r="G15" s="2">
        <f t="shared" si="6"/>
        <v>100</v>
      </c>
      <c r="H15" s="2">
        <f t="shared" si="7"/>
        <v>397169.3601603242</v>
      </c>
    </row>
    <row r="16" spans="1:16" x14ac:dyDescent="0.25">
      <c r="A16">
        <v>8</v>
      </c>
      <c r="B16" s="7">
        <f t="shared" si="1"/>
        <v>45748</v>
      </c>
      <c r="C16" s="6">
        <f t="shared" si="2"/>
        <v>2796.8580342111168</v>
      </c>
      <c r="D16" s="2">
        <f t="shared" si="3"/>
        <v>397169.3601603242</v>
      </c>
      <c r="E16" s="2">
        <f t="shared" si="4"/>
        <v>314.5495332090909</v>
      </c>
      <c r="F16" s="2">
        <f t="shared" si="5"/>
        <v>2482.3085010020259</v>
      </c>
      <c r="G16" s="2">
        <f t="shared" si="6"/>
        <v>100</v>
      </c>
      <c r="H16" s="2">
        <f t="shared" si="7"/>
        <v>396754.81062711513</v>
      </c>
    </row>
    <row r="17" spans="1:8" x14ac:dyDescent="0.25">
      <c r="A17">
        <v>9</v>
      </c>
      <c r="B17" s="7">
        <f t="shared" si="1"/>
        <v>45778</v>
      </c>
      <c r="C17" s="6">
        <f t="shared" si="2"/>
        <v>2796.8580342111168</v>
      </c>
      <c r="D17" s="2">
        <f t="shared" si="3"/>
        <v>396754.81062711513</v>
      </c>
      <c r="E17" s="2">
        <f t="shared" si="4"/>
        <v>317.14046779164755</v>
      </c>
      <c r="F17" s="2">
        <f t="shared" si="5"/>
        <v>2479.7175664194692</v>
      </c>
      <c r="G17" s="2">
        <f t="shared" si="6"/>
        <v>100</v>
      </c>
      <c r="H17" s="2">
        <f t="shared" si="7"/>
        <v>396337.67015932349</v>
      </c>
    </row>
    <row r="18" spans="1:8" x14ac:dyDescent="0.25">
      <c r="A18">
        <v>10</v>
      </c>
      <c r="B18" s="7">
        <f t="shared" si="1"/>
        <v>45809</v>
      </c>
      <c r="C18" s="6">
        <f t="shared" si="2"/>
        <v>2796.8580342111168</v>
      </c>
      <c r="D18" s="2">
        <f t="shared" si="3"/>
        <v>396337.67015932349</v>
      </c>
      <c r="E18" s="2">
        <f t="shared" si="4"/>
        <v>319.74759571534514</v>
      </c>
      <c r="F18" s="2">
        <f t="shared" si="5"/>
        <v>2477.1104384957716</v>
      </c>
      <c r="G18" s="2">
        <f t="shared" si="6"/>
        <v>100</v>
      </c>
      <c r="H18" s="2">
        <f t="shared" si="7"/>
        <v>395917.92256360815</v>
      </c>
    </row>
    <row r="19" spans="1:8" x14ac:dyDescent="0.25">
      <c r="A19">
        <v>11</v>
      </c>
      <c r="B19" s="7">
        <f t="shared" si="1"/>
        <v>45839</v>
      </c>
      <c r="C19" s="6">
        <f t="shared" si="2"/>
        <v>2796.8580342111168</v>
      </c>
      <c r="D19" s="2">
        <f t="shared" si="3"/>
        <v>395917.92256360815</v>
      </c>
      <c r="E19" s="2">
        <f t="shared" si="4"/>
        <v>322.37101818856581</v>
      </c>
      <c r="F19" s="2">
        <f t="shared" si="5"/>
        <v>2474.487016022551</v>
      </c>
      <c r="G19" s="2">
        <f t="shared" si="6"/>
        <v>100</v>
      </c>
      <c r="H19" s="2">
        <f t="shared" si="7"/>
        <v>395495.55154541961</v>
      </c>
    </row>
    <row r="20" spans="1:8" x14ac:dyDescent="0.25">
      <c r="A20">
        <v>12</v>
      </c>
      <c r="B20" s="7">
        <f t="shared" si="1"/>
        <v>45870</v>
      </c>
      <c r="C20" s="6">
        <f t="shared" si="2"/>
        <v>2796.8580342111168</v>
      </c>
      <c r="D20" s="2">
        <f t="shared" si="3"/>
        <v>395495.55154541961</v>
      </c>
      <c r="E20" s="2">
        <f t="shared" si="4"/>
        <v>325.01083705224437</v>
      </c>
      <c r="F20" s="2">
        <f t="shared" si="5"/>
        <v>2471.8471971588724</v>
      </c>
      <c r="G20" s="2">
        <f t="shared" si="6"/>
        <v>100</v>
      </c>
      <c r="H20" s="2">
        <f t="shared" si="7"/>
        <v>395070.54070836736</v>
      </c>
    </row>
    <row r="21" spans="1:8" x14ac:dyDescent="0.25">
      <c r="A21">
        <v>13</v>
      </c>
      <c r="B21" s="7">
        <f t="shared" si="1"/>
        <v>45901</v>
      </c>
      <c r="C21" s="6">
        <f t="shared" si="2"/>
        <v>2796.8580342111168</v>
      </c>
      <c r="D21" s="2">
        <f t="shared" si="3"/>
        <v>395070.54070836736</v>
      </c>
      <c r="E21" s="2">
        <f t="shared" si="4"/>
        <v>327.66715478382093</v>
      </c>
      <c r="F21" s="2">
        <f t="shared" si="5"/>
        <v>2469.1908794272958</v>
      </c>
      <c r="G21" s="2">
        <f t="shared" si="6"/>
        <v>100</v>
      </c>
      <c r="H21" s="2">
        <f t="shared" si="7"/>
        <v>394642.87355358351</v>
      </c>
    </row>
    <row r="22" spans="1:8" x14ac:dyDescent="0.25">
      <c r="A22">
        <v>14</v>
      </c>
      <c r="B22" s="7">
        <f t="shared" si="1"/>
        <v>45931</v>
      </c>
      <c r="C22" s="6">
        <f t="shared" si="2"/>
        <v>2796.8580342111168</v>
      </c>
      <c r="D22" s="2">
        <f t="shared" si="3"/>
        <v>394642.87355358351</v>
      </c>
      <c r="E22" s="2">
        <f t="shared" si="4"/>
        <v>330.34007450121999</v>
      </c>
      <c r="F22" s="2">
        <f t="shared" si="5"/>
        <v>2466.5179597098968</v>
      </c>
      <c r="G22" s="2">
        <f t="shared" si="6"/>
        <v>100</v>
      </c>
      <c r="H22" s="2">
        <f t="shared" si="7"/>
        <v>394212.53347908228</v>
      </c>
    </row>
    <row r="23" spans="1:8" x14ac:dyDescent="0.25">
      <c r="A23">
        <v>15</v>
      </c>
      <c r="B23" s="7">
        <f t="shared" si="1"/>
        <v>45962</v>
      </c>
      <c r="C23" s="6">
        <f t="shared" si="2"/>
        <v>2796.8580342111168</v>
      </c>
      <c r="D23" s="2">
        <f t="shared" si="3"/>
        <v>394212.53347908228</v>
      </c>
      <c r="E23" s="2">
        <f t="shared" si="4"/>
        <v>333.0296999668526</v>
      </c>
      <c r="F23" s="2">
        <f t="shared" si="5"/>
        <v>2463.8283342442642</v>
      </c>
      <c r="G23" s="2">
        <f t="shared" si="6"/>
        <v>100</v>
      </c>
      <c r="H23" s="2">
        <f t="shared" si="7"/>
        <v>393779.50377911545</v>
      </c>
    </row>
    <row r="24" spans="1:8" x14ac:dyDescent="0.25">
      <c r="A24">
        <v>16</v>
      </c>
      <c r="B24" s="7">
        <f t="shared" si="1"/>
        <v>45992</v>
      </c>
      <c r="C24" s="6">
        <f t="shared" si="2"/>
        <v>2796.8580342111168</v>
      </c>
      <c r="D24" s="2">
        <f t="shared" si="3"/>
        <v>393779.50377911545</v>
      </c>
      <c r="E24" s="2">
        <f t="shared" si="4"/>
        <v>335.73613559164551</v>
      </c>
      <c r="F24" s="2">
        <f t="shared" si="5"/>
        <v>2461.1218986194713</v>
      </c>
      <c r="G24" s="2">
        <f t="shared" si="6"/>
        <v>100</v>
      </c>
      <c r="H24" s="2">
        <f t="shared" si="7"/>
        <v>393343.76764352381</v>
      </c>
    </row>
    <row r="25" spans="1:8" x14ac:dyDescent="0.25">
      <c r="A25">
        <v>17</v>
      </c>
      <c r="B25" s="7">
        <f t="shared" si="1"/>
        <v>46023</v>
      </c>
      <c r="C25" s="6">
        <f t="shared" si="2"/>
        <v>2796.8580342111168</v>
      </c>
      <c r="D25" s="2">
        <f t="shared" si="3"/>
        <v>393343.76764352381</v>
      </c>
      <c r="E25" s="2">
        <f t="shared" si="4"/>
        <v>338.45948643909333</v>
      </c>
      <c r="F25" s="2">
        <f t="shared" si="5"/>
        <v>2458.3985477720234</v>
      </c>
      <c r="G25" s="2">
        <f t="shared" si="6"/>
        <v>100</v>
      </c>
      <c r="H25" s="2">
        <f t="shared" si="7"/>
        <v>392905.30815708474</v>
      </c>
    </row>
    <row r="26" spans="1:8" x14ac:dyDescent="0.25">
      <c r="A26">
        <v>18</v>
      </c>
      <c r="B26" s="7">
        <f t="shared" si="1"/>
        <v>46054</v>
      </c>
      <c r="C26" s="6">
        <f t="shared" si="2"/>
        <v>2796.8580342111168</v>
      </c>
      <c r="D26" s="2">
        <f t="shared" si="3"/>
        <v>392905.30815708474</v>
      </c>
      <c r="E26" s="2">
        <f t="shared" si="4"/>
        <v>341.19985822933722</v>
      </c>
      <c r="F26" s="2">
        <f t="shared" si="5"/>
        <v>2455.6581759817796</v>
      </c>
      <c r="G26" s="2">
        <f t="shared" si="6"/>
        <v>100</v>
      </c>
      <c r="H26" s="2">
        <f t="shared" si="7"/>
        <v>392464.10829885543</v>
      </c>
    </row>
    <row r="27" spans="1:8" x14ac:dyDescent="0.25">
      <c r="A27">
        <v>19</v>
      </c>
      <c r="B27" s="7">
        <f t="shared" si="1"/>
        <v>46082</v>
      </c>
      <c r="C27" s="6">
        <f t="shared" si="2"/>
        <v>2796.8580342111168</v>
      </c>
      <c r="D27" s="2">
        <f t="shared" si="3"/>
        <v>392464.10829885543</v>
      </c>
      <c r="E27" s="2">
        <f t="shared" si="4"/>
        <v>343.95735734327036</v>
      </c>
      <c r="F27" s="2">
        <f t="shared" si="5"/>
        <v>2452.9006768678464</v>
      </c>
      <c r="G27" s="2">
        <f t="shared" si="6"/>
        <v>100</v>
      </c>
      <c r="H27" s="2">
        <f t="shared" si="7"/>
        <v>392020.15094151214</v>
      </c>
    </row>
    <row r="28" spans="1:8" x14ac:dyDescent="0.25">
      <c r="A28">
        <v>20</v>
      </c>
      <c r="B28" s="7">
        <f t="shared" si="1"/>
        <v>46113</v>
      </c>
      <c r="C28" s="6">
        <f t="shared" si="2"/>
        <v>2796.8580342111168</v>
      </c>
      <c r="D28" s="2">
        <f t="shared" si="3"/>
        <v>392020.15094151214</v>
      </c>
      <c r="E28" s="2">
        <f t="shared" si="4"/>
        <v>346.73209082666608</v>
      </c>
      <c r="F28" s="2">
        <f t="shared" si="5"/>
        <v>2450.1259433844507</v>
      </c>
      <c r="G28" s="2">
        <f t="shared" si="6"/>
        <v>100</v>
      </c>
      <c r="H28" s="2">
        <f t="shared" si="7"/>
        <v>391573.41885068547</v>
      </c>
    </row>
    <row r="29" spans="1:8" x14ac:dyDescent="0.25">
      <c r="A29">
        <v>21</v>
      </c>
      <c r="B29" s="7">
        <f t="shared" si="1"/>
        <v>46143</v>
      </c>
      <c r="C29" s="6">
        <f t="shared" si="2"/>
        <v>2796.8580342111168</v>
      </c>
      <c r="D29" s="2">
        <f t="shared" si="3"/>
        <v>391573.41885068547</v>
      </c>
      <c r="E29" s="2">
        <f t="shared" si="4"/>
        <v>349.52416639433295</v>
      </c>
      <c r="F29" s="2">
        <f t="shared" si="5"/>
        <v>2447.3338678167838</v>
      </c>
      <c r="G29" s="2">
        <f t="shared" si="6"/>
        <v>100</v>
      </c>
      <c r="H29" s="2">
        <f t="shared" si="7"/>
        <v>391123.89468429115</v>
      </c>
    </row>
    <row r="30" spans="1:8" x14ac:dyDescent="0.25">
      <c r="A30">
        <v>22</v>
      </c>
      <c r="B30" s="7">
        <f t="shared" si="1"/>
        <v>46174</v>
      </c>
      <c r="C30" s="6">
        <f t="shared" si="2"/>
        <v>2796.8580342111168</v>
      </c>
      <c r="D30" s="2">
        <f t="shared" si="3"/>
        <v>391123.89468429115</v>
      </c>
      <c r="E30" s="2">
        <f t="shared" si="4"/>
        <v>352.33369243429706</v>
      </c>
      <c r="F30" s="2">
        <f t="shared" si="5"/>
        <v>2444.5243417768197</v>
      </c>
      <c r="G30" s="2">
        <f t="shared" si="6"/>
        <v>100</v>
      </c>
      <c r="H30" s="2">
        <f t="shared" si="7"/>
        <v>390671.56099185685</v>
      </c>
    </row>
    <row r="31" spans="1:8" x14ac:dyDescent="0.25">
      <c r="A31">
        <v>23</v>
      </c>
      <c r="B31" s="7">
        <f t="shared" si="1"/>
        <v>46204</v>
      </c>
      <c r="C31" s="6">
        <f t="shared" si="2"/>
        <v>2796.8580342111168</v>
      </c>
      <c r="D31" s="2">
        <f t="shared" si="3"/>
        <v>390671.56099185685</v>
      </c>
      <c r="E31" s="2">
        <f t="shared" si="4"/>
        <v>355.16077801201163</v>
      </c>
      <c r="F31" s="2">
        <f t="shared" si="5"/>
        <v>2441.6972561991051</v>
      </c>
      <c r="G31" s="2">
        <f t="shared" si="6"/>
        <v>100</v>
      </c>
      <c r="H31" s="2">
        <f t="shared" si="7"/>
        <v>390216.40021384484</v>
      </c>
    </row>
    <row r="32" spans="1:8" x14ac:dyDescent="0.25">
      <c r="A32">
        <v>24</v>
      </c>
      <c r="B32" s="7">
        <f t="shared" si="1"/>
        <v>46235</v>
      </c>
      <c r="C32" s="6">
        <f t="shared" si="2"/>
        <v>2796.8580342111168</v>
      </c>
      <c r="D32" s="2">
        <f t="shared" si="3"/>
        <v>390216.40021384484</v>
      </c>
      <c r="E32" s="2">
        <f t="shared" si="4"/>
        <v>358.00553287458661</v>
      </c>
      <c r="F32" s="2">
        <f t="shared" si="5"/>
        <v>2438.8525013365302</v>
      </c>
      <c r="G32" s="2">
        <f t="shared" si="6"/>
        <v>100</v>
      </c>
      <c r="H32" s="2">
        <f t="shared" si="7"/>
        <v>389758.39468097023</v>
      </c>
    </row>
    <row r="33" spans="1:8" x14ac:dyDescent="0.25">
      <c r="A33">
        <v>25</v>
      </c>
      <c r="B33" s="7">
        <f t="shared" si="1"/>
        <v>46266</v>
      </c>
      <c r="C33" s="6">
        <f t="shared" si="2"/>
        <v>2796.8580342111168</v>
      </c>
      <c r="D33" s="2">
        <f t="shared" si="3"/>
        <v>389758.39468097023</v>
      </c>
      <c r="E33" s="2">
        <f t="shared" si="4"/>
        <v>360.86806745505282</v>
      </c>
      <c r="F33" s="2">
        <f t="shared" si="5"/>
        <v>2435.989966756064</v>
      </c>
      <c r="G33" s="2">
        <f t="shared" si="6"/>
        <v>100</v>
      </c>
      <c r="H33" s="2">
        <f t="shared" si="7"/>
        <v>389297.52661351516</v>
      </c>
    </row>
    <row r="34" spans="1:8" x14ac:dyDescent="0.25">
      <c r="A34">
        <v>26</v>
      </c>
      <c r="B34" s="7">
        <f t="shared" si="1"/>
        <v>46296</v>
      </c>
      <c r="C34" s="6">
        <f t="shared" si="2"/>
        <v>2796.8580342111168</v>
      </c>
      <c r="D34" s="2">
        <f t="shared" si="3"/>
        <v>389297.52661351516</v>
      </c>
      <c r="E34" s="2">
        <f t="shared" si="4"/>
        <v>363.74849287664711</v>
      </c>
      <c r="F34" s="2">
        <f t="shared" si="5"/>
        <v>2433.1095413344697</v>
      </c>
      <c r="G34" s="2">
        <f t="shared" si="6"/>
        <v>100</v>
      </c>
      <c r="H34" s="2">
        <f t="shared" si="7"/>
        <v>388833.77812063851</v>
      </c>
    </row>
    <row r="35" spans="1:8" x14ac:dyDescent="0.25">
      <c r="A35">
        <v>27</v>
      </c>
      <c r="B35" s="7">
        <f t="shared" si="1"/>
        <v>46327</v>
      </c>
      <c r="C35" s="6">
        <f t="shared" si="2"/>
        <v>2796.8580342111168</v>
      </c>
      <c r="D35" s="2">
        <f t="shared" si="3"/>
        <v>388833.77812063851</v>
      </c>
      <c r="E35" s="2">
        <f t="shared" si="4"/>
        <v>366.64692095712644</v>
      </c>
      <c r="F35" s="2">
        <f t="shared" si="5"/>
        <v>2430.2111132539903</v>
      </c>
      <c r="G35" s="2">
        <f t="shared" si="6"/>
        <v>100</v>
      </c>
      <c r="H35" s="2">
        <f t="shared" si="7"/>
        <v>388367.13119968137</v>
      </c>
    </row>
    <row r="36" spans="1:8" x14ac:dyDescent="0.25">
      <c r="A36">
        <v>28</v>
      </c>
      <c r="B36" s="7">
        <f t="shared" si="1"/>
        <v>46357</v>
      </c>
      <c r="C36" s="6">
        <f t="shared" si="2"/>
        <v>2796.8580342111168</v>
      </c>
      <c r="D36" s="2">
        <f t="shared" si="3"/>
        <v>388367.13119968137</v>
      </c>
      <c r="E36" s="2">
        <f t="shared" si="4"/>
        <v>369.56346421310855</v>
      </c>
      <c r="F36" s="2">
        <f t="shared" si="5"/>
        <v>2427.2945699980082</v>
      </c>
      <c r="G36" s="2">
        <f t="shared" si="6"/>
        <v>100</v>
      </c>
      <c r="H36" s="2">
        <f t="shared" si="7"/>
        <v>387897.56773546827</v>
      </c>
    </row>
    <row r="37" spans="1:8" x14ac:dyDescent="0.25">
      <c r="A37">
        <v>29</v>
      </c>
      <c r="B37" s="7">
        <f t="shared" si="1"/>
        <v>46388</v>
      </c>
      <c r="C37" s="6">
        <f t="shared" si="2"/>
        <v>2796.8580342111168</v>
      </c>
      <c r="D37" s="2">
        <f t="shared" si="3"/>
        <v>387897.56773546827</v>
      </c>
      <c r="E37" s="2">
        <f t="shared" si="4"/>
        <v>372.49823586444018</v>
      </c>
      <c r="F37" s="2">
        <f t="shared" si="5"/>
        <v>2424.3597983466766</v>
      </c>
      <c r="G37" s="2">
        <f t="shared" si="6"/>
        <v>100</v>
      </c>
      <c r="H37" s="2">
        <f t="shared" si="7"/>
        <v>387425.06949960382</v>
      </c>
    </row>
    <row r="38" spans="1:8" x14ac:dyDescent="0.25">
      <c r="A38">
        <v>30</v>
      </c>
      <c r="B38" s="7">
        <f t="shared" si="1"/>
        <v>46419</v>
      </c>
      <c r="C38" s="6">
        <f t="shared" si="2"/>
        <v>2796.8580342111168</v>
      </c>
      <c r="D38" s="2">
        <f t="shared" si="3"/>
        <v>387425.06949960382</v>
      </c>
      <c r="E38" s="2">
        <f t="shared" si="4"/>
        <v>375.45134983859316</v>
      </c>
      <c r="F38" s="2">
        <f t="shared" si="5"/>
        <v>2421.4066843725236</v>
      </c>
      <c r="G38" s="2">
        <f t="shared" si="6"/>
        <v>100</v>
      </c>
      <c r="H38" s="2">
        <f t="shared" si="7"/>
        <v>386949.61814976524</v>
      </c>
    </row>
    <row r="39" spans="1:8" x14ac:dyDescent="0.25">
      <c r="A39">
        <v>31</v>
      </c>
      <c r="B39" s="7">
        <f t="shared" si="1"/>
        <v>46447</v>
      </c>
      <c r="C39" s="6">
        <f t="shared" si="2"/>
        <v>2796.8580342111168</v>
      </c>
      <c r="D39" s="2">
        <f t="shared" si="3"/>
        <v>386949.61814976524</v>
      </c>
      <c r="E39" s="2">
        <f t="shared" si="4"/>
        <v>378.42292077508409</v>
      </c>
      <c r="F39" s="2">
        <f t="shared" si="5"/>
        <v>2418.4351134360327</v>
      </c>
      <c r="G39" s="2">
        <f t="shared" si="6"/>
        <v>100</v>
      </c>
      <c r="H39" s="2">
        <f t="shared" si="7"/>
        <v>386471.19522899017</v>
      </c>
    </row>
    <row r="40" spans="1:8" x14ac:dyDescent="0.25">
      <c r="A40">
        <v>32</v>
      </c>
      <c r="B40" s="7">
        <f t="shared" si="1"/>
        <v>46478</v>
      </c>
      <c r="C40" s="6">
        <f t="shared" si="2"/>
        <v>2796.8580342111168</v>
      </c>
      <c r="D40" s="2">
        <f t="shared" si="3"/>
        <v>386471.19522899017</v>
      </c>
      <c r="E40" s="2">
        <f t="shared" si="4"/>
        <v>381.41306402992859</v>
      </c>
      <c r="F40" s="2">
        <f t="shared" si="5"/>
        <v>2415.4449701811882</v>
      </c>
      <c r="G40" s="2">
        <f t="shared" si="6"/>
        <v>100</v>
      </c>
      <c r="H40" s="2">
        <f t="shared" si="7"/>
        <v>385989.78216496023</v>
      </c>
    </row>
    <row r="41" spans="1:8" x14ac:dyDescent="0.25">
      <c r="A41">
        <v>33</v>
      </c>
      <c r="B41" s="7">
        <f t="shared" si="1"/>
        <v>46508</v>
      </c>
      <c r="C41" s="6">
        <f t="shared" si="2"/>
        <v>2796.8580342111168</v>
      </c>
      <c r="D41" s="2">
        <f t="shared" si="3"/>
        <v>385989.78216496023</v>
      </c>
      <c r="E41" s="2">
        <f t="shared" si="4"/>
        <v>384.42189568011554</v>
      </c>
      <c r="F41" s="2">
        <f t="shared" si="5"/>
        <v>2412.4361385310012</v>
      </c>
      <c r="G41" s="2">
        <f t="shared" si="6"/>
        <v>100</v>
      </c>
      <c r="H41" s="2">
        <f t="shared" si="7"/>
        <v>385505.36026928009</v>
      </c>
    </row>
    <row r="42" spans="1:8" x14ac:dyDescent="0.25">
      <c r="A42">
        <v>34</v>
      </c>
      <c r="B42" s="7">
        <f t="shared" si="1"/>
        <v>46539</v>
      </c>
      <c r="C42" s="6">
        <f t="shared" si="2"/>
        <v>2796.8580342111168</v>
      </c>
      <c r="D42" s="2">
        <f t="shared" si="3"/>
        <v>385505.36026928009</v>
      </c>
      <c r="E42" s="2">
        <f t="shared" si="4"/>
        <v>387.44953252811638</v>
      </c>
      <c r="F42" s="2">
        <f t="shared" si="5"/>
        <v>2409.4085016830004</v>
      </c>
      <c r="G42" s="2">
        <f t="shared" si="6"/>
        <v>100</v>
      </c>
      <c r="H42" s="2">
        <f t="shared" si="7"/>
        <v>385017.91073675198</v>
      </c>
    </row>
    <row r="43" spans="1:8" x14ac:dyDescent="0.25">
      <c r="A43">
        <v>35</v>
      </c>
      <c r="B43" s="7">
        <f t="shared" si="1"/>
        <v>46569</v>
      </c>
      <c r="C43" s="6">
        <f t="shared" si="2"/>
        <v>2796.8580342111168</v>
      </c>
      <c r="D43" s="2">
        <f t="shared" si="3"/>
        <v>385017.91073675198</v>
      </c>
      <c r="E43" s="2">
        <f t="shared" si="4"/>
        <v>390.49609210641711</v>
      </c>
      <c r="F43" s="2">
        <f t="shared" si="5"/>
        <v>2406.3619421046997</v>
      </c>
      <c r="G43" s="2">
        <f t="shared" si="6"/>
        <v>100</v>
      </c>
      <c r="H43" s="2">
        <f t="shared" si="7"/>
        <v>384527.41464464559</v>
      </c>
    </row>
    <row r="44" spans="1:8" x14ac:dyDescent="0.25">
      <c r="A44">
        <v>36</v>
      </c>
      <c r="B44" s="7">
        <f t="shared" si="1"/>
        <v>46600</v>
      </c>
      <c r="C44" s="6">
        <f t="shared" si="2"/>
        <v>2796.8580342111168</v>
      </c>
      <c r="D44" s="2">
        <f t="shared" si="3"/>
        <v>384527.41464464559</v>
      </c>
      <c r="E44" s="2">
        <f t="shared" si="4"/>
        <v>393.56169268208214</v>
      </c>
      <c r="F44" s="2">
        <f t="shared" si="5"/>
        <v>2403.2963415290346</v>
      </c>
      <c r="G44" s="2">
        <f t="shared" si="6"/>
        <v>100</v>
      </c>
      <c r="H44" s="2">
        <f t="shared" si="7"/>
        <v>384033.85295196349</v>
      </c>
    </row>
    <row r="45" spans="1:8" x14ac:dyDescent="0.25">
      <c r="A45">
        <v>37</v>
      </c>
      <c r="B45" s="7">
        <f t="shared" si="1"/>
        <v>46631</v>
      </c>
      <c r="C45" s="6">
        <f t="shared" si="2"/>
        <v>2796.8580342111168</v>
      </c>
      <c r="D45" s="2">
        <f t="shared" si="3"/>
        <v>384033.85295196349</v>
      </c>
      <c r="E45" s="2">
        <f t="shared" si="4"/>
        <v>396.64645326134496</v>
      </c>
      <c r="F45" s="2">
        <f t="shared" si="5"/>
        <v>2400.2115809497718</v>
      </c>
      <c r="G45" s="2">
        <f t="shared" si="6"/>
        <v>100</v>
      </c>
      <c r="H45" s="2">
        <f t="shared" si="7"/>
        <v>383537.20649870217</v>
      </c>
    </row>
    <row r="46" spans="1:8" x14ac:dyDescent="0.25">
      <c r="A46">
        <v>38</v>
      </c>
      <c r="B46" s="7">
        <f t="shared" si="1"/>
        <v>46661</v>
      </c>
      <c r="C46" s="6">
        <f t="shared" si="2"/>
        <v>2796.8580342111168</v>
      </c>
      <c r="D46" s="2">
        <f t="shared" si="3"/>
        <v>383537.20649870217</v>
      </c>
      <c r="E46" s="2">
        <f t="shared" si="4"/>
        <v>399.75049359422837</v>
      </c>
      <c r="F46" s="2">
        <f t="shared" si="5"/>
        <v>2397.1075406168884</v>
      </c>
      <c r="G46" s="2">
        <f t="shared" si="6"/>
        <v>100</v>
      </c>
      <c r="H46" s="2">
        <f t="shared" si="7"/>
        <v>383037.45600510796</v>
      </c>
    </row>
    <row r="47" spans="1:8" x14ac:dyDescent="0.25">
      <c r="A47">
        <v>39</v>
      </c>
      <c r="B47" s="7">
        <f t="shared" si="1"/>
        <v>46692</v>
      </c>
      <c r="C47" s="6">
        <f t="shared" si="2"/>
        <v>2796.8580342111168</v>
      </c>
      <c r="D47" s="2">
        <f t="shared" si="3"/>
        <v>383037.45600510796</v>
      </c>
      <c r="E47" s="2">
        <f t="shared" si="4"/>
        <v>402.87393417919202</v>
      </c>
      <c r="F47" s="2">
        <f t="shared" si="5"/>
        <v>2393.9841000319248</v>
      </c>
      <c r="G47" s="2">
        <f t="shared" si="6"/>
        <v>100</v>
      </c>
      <c r="H47" s="2">
        <f t="shared" si="7"/>
        <v>382534.58207092877</v>
      </c>
    </row>
    <row r="48" spans="1:8" x14ac:dyDescent="0.25">
      <c r="A48">
        <v>40</v>
      </c>
      <c r="B48" s="7">
        <f t="shared" si="1"/>
        <v>46722</v>
      </c>
      <c r="C48" s="6">
        <f t="shared" si="2"/>
        <v>2796.8580342111168</v>
      </c>
      <c r="D48" s="2">
        <f t="shared" si="3"/>
        <v>382534.58207092877</v>
      </c>
      <c r="E48" s="2">
        <f t="shared" si="4"/>
        <v>406.01689626781217</v>
      </c>
      <c r="F48" s="2">
        <f t="shared" si="5"/>
        <v>2390.8411379433046</v>
      </c>
      <c r="G48" s="2">
        <f t="shared" si="6"/>
        <v>100</v>
      </c>
      <c r="H48" s="2">
        <f t="shared" si="7"/>
        <v>382028.56517466094</v>
      </c>
    </row>
    <row r="49" spans="1:8" x14ac:dyDescent="0.25">
      <c r="A49">
        <v>41</v>
      </c>
      <c r="B49" s="7">
        <f t="shared" si="1"/>
        <v>46753</v>
      </c>
      <c r="C49" s="6">
        <f t="shared" si="2"/>
        <v>2796.8580342111168</v>
      </c>
      <c r="D49" s="2">
        <f t="shared" si="3"/>
        <v>382028.56517466094</v>
      </c>
      <c r="E49" s="2">
        <f t="shared" si="4"/>
        <v>409.1795018694861</v>
      </c>
      <c r="F49" s="2">
        <f t="shared" si="5"/>
        <v>2387.6785323416307</v>
      </c>
      <c r="G49" s="2">
        <f t="shared" si="6"/>
        <v>100</v>
      </c>
      <c r="H49" s="2">
        <f t="shared" si="7"/>
        <v>381519.38567279145</v>
      </c>
    </row>
    <row r="50" spans="1:8" x14ac:dyDescent="0.25">
      <c r="A50">
        <v>42</v>
      </c>
      <c r="B50" s="7">
        <f t="shared" si="1"/>
        <v>46784</v>
      </c>
      <c r="C50" s="6">
        <f t="shared" si="2"/>
        <v>2796.8580342111168</v>
      </c>
      <c r="D50" s="2">
        <f t="shared" si="3"/>
        <v>381519.38567279145</v>
      </c>
      <c r="E50" s="2">
        <f t="shared" si="4"/>
        <v>412.36187375617055</v>
      </c>
      <c r="F50" s="2">
        <f t="shared" si="5"/>
        <v>2384.4961604549462</v>
      </c>
      <c r="G50" s="2">
        <f t="shared" si="6"/>
        <v>100</v>
      </c>
      <c r="H50" s="2">
        <f t="shared" si="7"/>
        <v>381007.02379903529</v>
      </c>
    </row>
    <row r="51" spans="1:8" x14ac:dyDescent="0.25">
      <c r="A51">
        <v>43</v>
      </c>
      <c r="B51" s="7">
        <f t="shared" si="1"/>
        <v>46813</v>
      </c>
      <c r="C51" s="6">
        <f t="shared" si="2"/>
        <v>2796.8580342111168</v>
      </c>
      <c r="D51" s="2">
        <f t="shared" si="3"/>
        <v>381007.02379903529</v>
      </c>
      <c r="E51" s="2">
        <f t="shared" si="4"/>
        <v>415.56413546714657</v>
      </c>
      <c r="F51" s="2">
        <f t="shared" si="5"/>
        <v>2381.2938987439702</v>
      </c>
      <c r="G51" s="2">
        <f t="shared" si="6"/>
        <v>100</v>
      </c>
      <c r="H51" s="2">
        <f t="shared" si="7"/>
        <v>380491.45966356812</v>
      </c>
    </row>
    <row r="52" spans="1:8" x14ac:dyDescent="0.25">
      <c r="A52">
        <v>44</v>
      </c>
      <c r="B52" s="7">
        <f t="shared" si="1"/>
        <v>46844</v>
      </c>
      <c r="C52" s="6">
        <f t="shared" si="2"/>
        <v>2796.8580342111168</v>
      </c>
      <c r="D52" s="2">
        <f t="shared" si="3"/>
        <v>380491.45966356812</v>
      </c>
      <c r="E52" s="2">
        <f t="shared" si="4"/>
        <v>418.78641131381619</v>
      </c>
      <c r="F52" s="2">
        <f t="shared" si="5"/>
        <v>2378.0716228973006</v>
      </c>
      <c r="G52" s="2">
        <f t="shared" si="6"/>
        <v>100</v>
      </c>
      <c r="H52" s="2">
        <f t="shared" si="7"/>
        <v>379972.67325225432</v>
      </c>
    </row>
    <row r="53" spans="1:8" x14ac:dyDescent="0.25">
      <c r="A53">
        <v>45</v>
      </c>
      <c r="B53" s="7">
        <f t="shared" si="1"/>
        <v>46874</v>
      </c>
      <c r="C53" s="6">
        <f t="shared" si="2"/>
        <v>2796.8580342111168</v>
      </c>
      <c r="D53" s="2">
        <f t="shared" si="3"/>
        <v>379972.67325225432</v>
      </c>
      <c r="E53" s="2">
        <f t="shared" si="4"/>
        <v>422.02882638452729</v>
      </c>
      <c r="F53" s="2">
        <f t="shared" si="5"/>
        <v>2374.8292078265895</v>
      </c>
      <c r="G53" s="2">
        <f t="shared" si="6"/>
        <v>100</v>
      </c>
      <c r="H53" s="2">
        <f t="shared" si="7"/>
        <v>379450.6444258698</v>
      </c>
    </row>
    <row r="54" spans="1:8" x14ac:dyDescent="0.25">
      <c r="A54">
        <v>46</v>
      </c>
      <c r="B54" s="7">
        <f t="shared" si="1"/>
        <v>46905</v>
      </c>
      <c r="C54" s="6">
        <f t="shared" si="2"/>
        <v>2796.8580342111168</v>
      </c>
      <c r="D54" s="2">
        <f t="shared" si="3"/>
        <v>379450.6444258698</v>
      </c>
      <c r="E54" s="2">
        <f t="shared" si="4"/>
        <v>425.29150654943078</v>
      </c>
      <c r="F54" s="2">
        <f t="shared" si="5"/>
        <v>2371.566527661686</v>
      </c>
      <c r="G54" s="2">
        <f t="shared" si="6"/>
        <v>100</v>
      </c>
      <c r="H54" s="2">
        <f t="shared" si="7"/>
        <v>378925.35291932034</v>
      </c>
    </row>
    <row r="55" spans="1:8" x14ac:dyDescent="0.25">
      <c r="A55">
        <v>47</v>
      </c>
      <c r="B55" s="7">
        <f t="shared" si="1"/>
        <v>46935</v>
      </c>
      <c r="C55" s="6">
        <f t="shared" si="2"/>
        <v>2796.8580342111168</v>
      </c>
      <c r="D55" s="2">
        <f t="shared" si="3"/>
        <v>378925.35291932034</v>
      </c>
      <c r="E55" s="2">
        <f t="shared" si="4"/>
        <v>428.57457846536499</v>
      </c>
      <c r="F55" s="2">
        <f t="shared" si="5"/>
        <v>2368.2834557457518</v>
      </c>
      <c r="G55" s="2">
        <f t="shared" si="6"/>
        <v>100</v>
      </c>
      <c r="H55" s="2">
        <f t="shared" si="7"/>
        <v>378396.77834085497</v>
      </c>
    </row>
    <row r="56" spans="1:8" x14ac:dyDescent="0.25">
      <c r="A56">
        <v>48</v>
      </c>
      <c r="B56" s="7">
        <f t="shared" si="1"/>
        <v>46966</v>
      </c>
      <c r="C56" s="6">
        <f t="shared" si="2"/>
        <v>2796.8580342111168</v>
      </c>
      <c r="D56" s="2">
        <f t="shared" si="3"/>
        <v>378396.77834085497</v>
      </c>
      <c r="E56" s="2">
        <f t="shared" si="4"/>
        <v>431.87816958077337</v>
      </c>
      <c r="F56" s="2">
        <f t="shared" si="5"/>
        <v>2364.9798646303434</v>
      </c>
      <c r="G56" s="2">
        <f t="shared" si="6"/>
        <v>100</v>
      </c>
      <c r="H56" s="2">
        <f t="shared" si="7"/>
        <v>377864.9001712742</v>
      </c>
    </row>
    <row r="57" spans="1:8" x14ac:dyDescent="0.25">
      <c r="A57">
        <v>49</v>
      </c>
      <c r="B57" s="7">
        <f t="shared" si="1"/>
        <v>46997</v>
      </c>
      <c r="C57" s="6">
        <f t="shared" si="2"/>
        <v>2796.8580342111168</v>
      </c>
      <c r="D57" s="2">
        <f t="shared" si="3"/>
        <v>377864.9001712742</v>
      </c>
      <c r="E57" s="2">
        <f t="shared" si="4"/>
        <v>435.20240814065301</v>
      </c>
      <c r="F57" s="2">
        <f t="shared" si="5"/>
        <v>2361.6556260704638</v>
      </c>
      <c r="G57" s="2">
        <f t="shared" si="6"/>
        <v>100</v>
      </c>
      <c r="H57" s="2">
        <f t="shared" si="7"/>
        <v>377329.69776313356</v>
      </c>
    </row>
    <row r="58" spans="1:8" x14ac:dyDescent="0.25">
      <c r="A58">
        <v>50</v>
      </c>
      <c r="B58" s="7">
        <f t="shared" si="1"/>
        <v>47027</v>
      </c>
      <c r="C58" s="6">
        <f t="shared" si="2"/>
        <v>2796.8580342111168</v>
      </c>
      <c r="D58" s="2">
        <f t="shared" si="3"/>
        <v>377329.69776313356</v>
      </c>
      <c r="E58" s="2">
        <f t="shared" si="4"/>
        <v>438.54742319153229</v>
      </c>
      <c r="F58" s="2">
        <f t="shared" si="5"/>
        <v>2358.3106110195845</v>
      </c>
      <c r="G58" s="2">
        <f t="shared" si="6"/>
        <v>100</v>
      </c>
      <c r="H58" s="2">
        <f t="shared" si="7"/>
        <v>376791.15033994202</v>
      </c>
    </row>
    <row r="59" spans="1:8" x14ac:dyDescent="0.25">
      <c r="A59">
        <v>51</v>
      </c>
      <c r="B59" s="7">
        <f t="shared" si="1"/>
        <v>47058</v>
      </c>
      <c r="C59" s="6">
        <f t="shared" si="2"/>
        <v>2796.8580342111168</v>
      </c>
      <c r="D59" s="2">
        <f t="shared" si="3"/>
        <v>376791.15033994202</v>
      </c>
      <c r="E59" s="2">
        <f t="shared" si="4"/>
        <v>441.91334458647952</v>
      </c>
      <c r="F59" s="2">
        <f t="shared" si="5"/>
        <v>2354.9446896246372</v>
      </c>
      <c r="G59" s="2">
        <f t="shared" si="6"/>
        <v>100</v>
      </c>
      <c r="H59" s="2">
        <f t="shared" si="7"/>
        <v>376249.23699535552</v>
      </c>
    </row>
    <row r="60" spans="1:8" x14ac:dyDescent="0.25">
      <c r="A60">
        <v>52</v>
      </c>
      <c r="B60" s="7">
        <f t="shared" si="1"/>
        <v>47088</v>
      </c>
      <c r="C60" s="6">
        <f t="shared" si="2"/>
        <v>2796.8580342111168</v>
      </c>
      <c r="D60" s="2">
        <f t="shared" si="3"/>
        <v>376249.23699535552</v>
      </c>
      <c r="E60" s="2">
        <f t="shared" si="4"/>
        <v>445.30030299014516</v>
      </c>
      <c r="F60" s="2">
        <f t="shared" si="5"/>
        <v>2351.5577312209716</v>
      </c>
      <c r="G60" s="2">
        <f t="shared" si="6"/>
        <v>100</v>
      </c>
      <c r="H60" s="2">
        <f t="shared" si="7"/>
        <v>375703.93669236539</v>
      </c>
    </row>
    <row r="61" spans="1:8" x14ac:dyDescent="0.25">
      <c r="A61">
        <v>53</v>
      </c>
      <c r="B61" s="7">
        <f t="shared" si="1"/>
        <v>47119</v>
      </c>
      <c r="C61" s="6">
        <f t="shared" si="2"/>
        <v>2796.8580342111168</v>
      </c>
      <c r="D61" s="2">
        <f t="shared" si="3"/>
        <v>375703.93669236539</v>
      </c>
      <c r="E61" s="2">
        <f t="shared" si="4"/>
        <v>448.70842988383311</v>
      </c>
      <c r="F61" s="2">
        <f t="shared" si="5"/>
        <v>2348.1496043272837</v>
      </c>
      <c r="G61" s="2">
        <f t="shared" si="6"/>
        <v>100</v>
      </c>
      <c r="H61" s="2">
        <f t="shared" si="7"/>
        <v>375155.22826248157</v>
      </c>
    </row>
    <row r="62" spans="1:8" x14ac:dyDescent="0.25">
      <c r="A62">
        <v>54</v>
      </c>
      <c r="B62" s="7">
        <f t="shared" si="1"/>
        <v>47150</v>
      </c>
      <c r="C62" s="6">
        <f t="shared" si="2"/>
        <v>2796.8580342111168</v>
      </c>
      <c r="D62" s="2">
        <f t="shared" si="3"/>
        <v>375155.22826248157</v>
      </c>
      <c r="E62" s="2">
        <f t="shared" si="4"/>
        <v>452.13785757060714</v>
      </c>
      <c r="F62" s="2">
        <f t="shared" si="5"/>
        <v>2344.7201766405096</v>
      </c>
      <c r="G62" s="2">
        <f t="shared" si="6"/>
        <v>100</v>
      </c>
      <c r="H62" s="2">
        <f t="shared" si="7"/>
        <v>374603.09040491097</v>
      </c>
    </row>
    <row r="63" spans="1:8" x14ac:dyDescent="0.25">
      <c r="A63">
        <v>55</v>
      </c>
      <c r="B63" s="7">
        <f t="shared" si="1"/>
        <v>47178</v>
      </c>
      <c r="C63" s="6">
        <f t="shared" si="2"/>
        <v>2796.8580342111168</v>
      </c>
      <c r="D63" s="2">
        <f t="shared" si="3"/>
        <v>374603.09040491097</v>
      </c>
      <c r="E63" s="2">
        <f t="shared" si="4"/>
        <v>455.5887191804236</v>
      </c>
      <c r="F63" s="2">
        <f t="shared" si="5"/>
        <v>2341.2693150306932</v>
      </c>
      <c r="G63" s="2">
        <f t="shared" si="6"/>
        <v>100</v>
      </c>
      <c r="H63" s="2">
        <f t="shared" si="7"/>
        <v>374047.50168573053</v>
      </c>
    </row>
    <row r="64" spans="1:8" x14ac:dyDescent="0.25">
      <c r="A64">
        <v>56</v>
      </c>
      <c r="B64" s="7">
        <f t="shared" si="1"/>
        <v>47209</v>
      </c>
      <c r="C64" s="6">
        <f t="shared" si="2"/>
        <v>2796.8580342111168</v>
      </c>
      <c r="D64" s="2">
        <f t="shared" si="3"/>
        <v>374047.50168573053</v>
      </c>
      <c r="E64" s="2">
        <f t="shared" si="4"/>
        <v>459.06114867530096</v>
      </c>
      <c r="F64" s="2">
        <f t="shared" si="5"/>
        <v>2337.7968855358158</v>
      </c>
      <c r="G64" s="2">
        <f t="shared" si="6"/>
        <v>100</v>
      </c>
      <c r="H64" s="2">
        <f t="shared" si="7"/>
        <v>373488.44053705526</v>
      </c>
    </row>
    <row r="65" spans="1:8" x14ac:dyDescent="0.25">
      <c r="A65">
        <v>57</v>
      </c>
      <c r="B65" s="7">
        <f t="shared" si="1"/>
        <v>47239</v>
      </c>
      <c r="C65" s="6">
        <f t="shared" si="2"/>
        <v>2796.8580342111168</v>
      </c>
      <c r="D65" s="2">
        <f t="shared" si="3"/>
        <v>373488.44053705526</v>
      </c>
      <c r="E65" s="2">
        <f t="shared" si="4"/>
        <v>462.5552808545217</v>
      </c>
      <c r="F65" s="2">
        <f t="shared" si="5"/>
        <v>2334.3027533565951</v>
      </c>
      <c r="G65" s="2">
        <f t="shared" si="6"/>
        <v>100</v>
      </c>
      <c r="H65" s="2">
        <f t="shared" si="7"/>
        <v>372925.88525620074</v>
      </c>
    </row>
    <row r="66" spans="1:8" x14ac:dyDescent="0.25">
      <c r="A66">
        <v>58</v>
      </c>
      <c r="B66" s="7">
        <f t="shared" si="1"/>
        <v>47270</v>
      </c>
      <c r="C66" s="6">
        <f t="shared" si="2"/>
        <v>2796.8580342111168</v>
      </c>
      <c r="D66" s="2">
        <f t="shared" si="3"/>
        <v>372925.88525620074</v>
      </c>
      <c r="E66" s="2">
        <f t="shared" si="4"/>
        <v>466.07125135986234</v>
      </c>
      <c r="F66" s="2">
        <f t="shared" si="5"/>
        <v>2330.7867828512544</v>
      </c>
      <c r="G66" s="2">
        <f t="shared" si="6"/>
        <v>100</v>
      </c>
      <c r="H66" s="2">
        <f t="shared" si="7"/>
        <v>372359.81400484085</v>
      </c>
    </row>
    <row r="67" spans="1:8" x14ac:dyDescent="0.25">
      <c r="A67">
        <v>59</v>
      </c>
      <c r="B67" s="7">
        <f t="shared" si="1"/>
        <v>47300</v>
      </c>
      <c r="C67" s="6">
        <f t="shared" si="2"/>
        <v>2796.8580342111168</v>
      </c>
      <c r="D67" s="2">
        <f t="shared" si="3"/>
        <v>372359.81400484085</v>
      </c>
      <c r="E67" s="2">
        <f t="shared" si="4"/>
        <v>469.60919668086171</v>
      </c>
      <c r="F67" s="2">
        <f t="shared" si="5"/>
        <v>2327.2488375302551</v>
      </c>
      <c r="G67" s="2">
        <f t="shared" si="6"/>
        <v>100</v>
      </c>
      <c r="H67" s="2">
        <f t="shared" si="7"/>
        <v>371790.20480815996</v>
      </c>
    </row>
    <row r="68" spans="1:8" x14ac:dyDescent="0.25">
      <c r="A68">
        <v>60</v>
      </c>
      <c r="B68" s="7">
        <f t="shared" si="1"/>
        <v>47331</v>
      </c>
      <c r="C68" s="6">
        <f t="shared" si="2"/>
        <v>2796.8580342111168</v>
      </c>
      <c r="D68" s="2">
        <f t="shared" si="3"/>
        <v>371790.20480815996</v>
      </c>
      <c r="E68" s="2">
        <f t="shared" si="4"/>
        <v>473.16925416011736</v>
      </c>
      <c r="F68" s="2">
        <f t="shared" si="5"/>
        <v>2323.6887800509994</v>
      </c>
      <c r="G68" s="2">
        <f t="shared" si="6"/>
        <v>100</v>
      </c>
      <c r="H68" s="2">
        <f t="shared" si="7"/>
        <v>371217.03555399983</v>
      </c>
    </row>
    <row r="69" spans="1:8" x14ac:dyDescent="0.25">
      <c r="A69">
        <v>61</v>
      </c>
      <c r="B69" s="7">
        <f t="shared" si="1"/>
        <v>47362</v>
      </c>
      <c r="C69" s="6">
        <f t="shared" si="2"/>
        <v>2796.8580342111168</v>
      </c>
      <c r="D69" s="2">
        <f t="shared" si="3"/>
        <v>371217.03555399983</v>
      </c>
      <c r="E69" s="2">
        <f t="shared" si="4"/>
        <v>476.75156199861794</v>
      </c>
      <c r="F69" s="2">
        <f t="shared" si="5"/>
        <v>2320.1064722124988</v>
      </c>
      <c r="G69" s="2">
        <f t="shared" si="6"/>
        <v>100</v>
      </c>
      <c r="H69" s="2">
        <f t="shared" si="7"/>
        <v>370640.2839920012</v>
      </c>
    </row>
    <row r="70" spans="1:8" x14ac:dyDescent="0.25">
      <c r="A70">
        <v>62</v>
      </c>
      <c r="B70" s="7">
        <f t="shared" si="1"/>
        <v>47392</v>
      </c>
      <c r="C70" s="6">
        <f t="shared" si="2"/>
        <v>2796.8580342111168</v>
      </c>
      <c r="D70" s="2">
        <f t="shared" si="3"/>
        <v>370640.2839920012</v>
      </c>
      <c r="E70" s="2">
        <f t="shared" si="4"/>
        <v>480.35625926110924</v>
      </c>
      <c r="F70" s="2">
        <f t="shared" si="5"/>
        <v>2316.5017749500075</v>
      </c>
      <c r="G70" s="2">
        <f t="shared" si="6"/>
        <v>100</v>
      </c>
      <c r="H70" s="2">
        <f t="shared" si="7"/>
        <v>370059.92773274012</v>
      </c>
    </row>
    <row r="71" spans="1:8" x14ac:dyDescent="0.25">
      <c r="A71">
        <v>63</v>
      </c>
      <c r="B71" s="7">
        <f t="shared" si="1"/>
        <v>47423</v>
      </c>
      <c r="C71" s="6">
        <f t="shared" si="2"/>
        <v>2796.8580342111168</v>
      </c>
      <c r="D71" s="2">
        <f t="shared" si="3"/>
        <v>370059.92773274012</v>
      </c>
      <c r="E71" s="2">
        <f t="shared" si="4"/>
        <v>483.98348588149111</v>
      </c>
      <c r="F71" s="2">
        <f t="shared" si="5"/>
        <v>2312.8745483296257</v>
      </c>
      <c r="G71" s="2">
        <f t="shared" si="6"/>
        <v>100</v>
      </c>
      <c r="H71" s="2">
        <f t="shared" si="7"/>
        <v>369475.94424685865</v>
      </c>
    </row>
    <row r="72" spans="1:8" x14ac:dyDescent="0.25">
      <c r="A72">
        <v>64</v>
      </c>
      <c r="B72" s="7">
        <f t="shared" si="1"/>
        <v>47453</v>
      </c>
      <c r="C72" s="6">
        <f t="shared" si="2"/>
        <v>2796.8580342111168</v>
      </c>
      <c r="D72" s="2">
        <f t="shared" si="3"/>
        <v>369475.94424685865</v>
      </c>
      <c r="E72" s="2">
        <f t="shared" si="4"/>
        <v>487.63338266825031</v>
      </c>
      <c r="F72" s="2">
        <f t="shared" si="5"/>
        <v>2309.2246515428665</v>
      </c>
      <c r="G72" s="2">
        <f t="shared" si="6"/>
        <v>100</v>
      </c>
      <c r="H72" s="2">
        <f t="shared" si="7"/>
        <v>368888.3108641904</v>
      </c>
    </row>
    <row r="73" spans="1:8" x14ac:dyDescent="0.25">
      <c r="A73">
        <v>65</v>
      </c>
      <c r="B73" s="7">
        <f t="shared" si="1"/>
        <v>47484</v>
      </c>
      <c r="C73" s="6">
        <f t="shared" si="2"/>
        <v>2796.8580342111168</v>
      </c>
      <c r="D73" s="2">
        <f t="shared" si="3"/>
        <v>368888.3108641904</v>
      </c>
      <c r="E73" s="2">
        <f t="shared" si="4"/>
        <v>491.30609130992707</v>
      </c>
      <c r="F73" s="2">
        <f t="shared" si="5"/>
        <v>2305.5519429011897</v>
      </c>
      <c r="G73" s="2">
        <f t="shared" si="6"/>
        <v>100</v>
      </c>
      <c r="H73" s="2">
        <f t="shared" si="7"/>
        <v>368297.00477288046</v>
      </c>
    </row>
    <row r="74" spans="1:8" x14ac:dyDescent="0.25">
      <c r="A74">
        <v>66</v>
      </c>
      <c r="B74" s="7">
        <f t="shared" si="1"/>
        <v>47515</v>
      </c>
      <c r="C74" s="6">
        <f t="shared" si="2"/>
        <v>2796.8580342111168</v>
      </c>
      <c r="D74" s="2">
        <f t="shared" si="3"/>
        <v>368297.00477288046</v>
      </c>
      <c r="E74" s="2">
        <f t="shared" si="4"/>
        <v>495.00175438061387</v>
      </c>
      <c r="F74" s="2">
        <f t="shared" si="5"/>
        <v>2301.8562798305029</v>
      </c>
      <c r="G74" s="2">
        <f t="shared" si="6"/>
        <v>100</v>
      </c>
      <c r="H74" s="2">
        <f t="shared" si="7"/>
        <v>367702.00301849988</v>
      </c>
    </row>
    <row r="75" spans="1:8" x14ac:dyDescent="0.25">
      <c r="A75">
        <v>67</v>
      </c>
      <c r="B75" s="7">
        <f t="shared" ref="B75:B138" si="8">EDATE(B74,1)</f>
        <v>47543</v>
      </c>
      <c r="C75" s="6">
        <f t="shared" ref="C75:C138" si="9">IF(D75&lt;=0,0,$B$4)</f>
        <v>2796.8580342111168</v>
      </c>
      <c r="D75" s="2">
        <f t="shared" ref="D75:D138" si="10">IF(H74&lt;=0,0,H74)</f>
        <v>367702.00301849988</v>
      </c>
      <c r="E75" s="2">
        <f t="shared" ref="E75:E138" si="11">+C75-F75</f>
        <v>498.72051534549291</v>
      </c>
      <c r="F75" s="2">
        <f t="shared" ref="F75:F138" si="12">IF(D75&lt;=0,0,D75*($B$2/12))</f>
        <v>2298.1375188656239</v>
      </c>
      <c r="G75" s="2">
        <f t="shared" ref="G75:G138" si="13">IF(D75&lt;=$B$6,0,$B$6)</f>
        <v>100</v>
      </c>
      <c r="H75" s="2">
        <f t="shared" ref="H75:H138" si="14">+D75-E75-G75</f>
        <v>367103.28250315436</v>
      </c>
    </row>
    <row r="76" spans="1:8" x14ac:dyDescent="0.25">
      <c r="A76">
        <v>68</v>
      </c>
      <c r="B76" s="7">
        <f t="shared" si="8"/>
        <v>47574</v>
      </c>
      <c r="C76" s="6">
        <f t="shared" si="9"/>
        <v>2796.8580342111168</v>
      </c>
      <c r="D76" s="2">
        <f t="shared" si="10"/>
        <v>367103.28250315436</v>
      </c>
      <c r="E76" s="2">
        <f t="shared" si="11"/>
        <v>502.4625185664022</v>
      </c>
      <c r="F76" s="2">
        <f t="shared" si="12"/>
        <v>2294.3955156447146</v>
      </c>
      <c r="G76" s="2">
        <f t="shared" si="13"/>
        <v>100</v>
      </c>
      <c r="H76" s="2">
        <f t="shared" si="14"/>
        <v>366500.81998458796</v>
      </c>
    </row>
    <row r="77" spans="1:8" x14ac:dyDescent="0.25">
      <c r="A77">
        <v>69</v>
      </c>
      <c r="B77" s="7">
        <f t="shared" si="8"/>
        <v>47604</v>
      </c>
      <c r="C77" s="6">
        <f t="shared" si="9"/>
        <v>2796.8580342111168</v>
      </c>
      <c r="D77" s="2">
        <f t="shared" si="10"/>
        <v>366500.81998458796</v>
      </c>
      <c r="E77" s="2">
        <f t="shared" si="11"/>
        <v>506.22790930744213</v>
      </c>
      <c r="F77" s="2">
        <f t="shared" si="12"/>
        <v>2290.6301249036746</v>
      </c>
      <c r="G77" s="2">
        <f t="shared" si="13"/>
        <v>100</v>
      </c>
      <c r="H77" s="2">
        <f t="shared" si="14"/>
        <v>365894.5920752805</v>
      </c>
    </row>
    <row r="78" spans="1:8" x14ac:dyDescent="0.25">
      <c r="A78">
        <v>70</v>
      </c>
      <c r="B78" s="7">
        <f t="shared" si="8"/>
        <v>47635</v>
      </c>
      <c r="C78" s="6">
        <f t="shared" si="9"/>
        <v>2796.8580342111168</v>
      </c>
      <c r="D78" s="2">
        <f t="shared" si="10"/>
        <v>365894.5920752805</v>
      </c>
      <c r="E78" s="2">
        <f t="shared" si="11"/>
        <v>510.01683374061395</v>
      </c>
      <c r="F78" s="2">
        <f t="shared" si="12"/>
        <v>2286.8412004705028</v>
      </c>
      <c r="G78" s="2">
        <f t="shared" si="13"/>
        <v>100</v>
      </c>
      <c r="H78" s="2">
        <f t="shared" si="14"/>
        <v>365284.57524153986</v>
      </c>
    </row>
    <row r="79" spans="1:8" x14ac:dyDescent="0.25">
      <c r="A79">
        <v>71</v>
      </c>
      <c r="B79" s="7">
        <f t="shared" si="8"/>
        <v>47665</v>
      </c>
      <c r="C79" s="6">
        <f t="shared" si="9"/>
        <v>2796.8580342111168</v>
      </c>
      <c r="D79" s="2">
        <f t="shared" si="10"/>
        <v>365284.57524153986</v>
      </c>
      <c r="E79" s="2">
        <f t="shared" si="11"/>
        <v>513.82943895149265</v>
      </c>
      <c r="F79" s="2">
        <f t="shared" si="12"/>
        <v>2283.0285952596241</v>
      </c>
      <c r="G79" s="2">
        <f t="shared" si="13"/>
        <v>100</v>
      </c>
      <c r="H79" s="2">
        <f t="shared" si="14"/>
        <v>364670.74580258835</v>
      </c>
    </row>
    <row r="80" spans="1:8" x14ac:dyDescent="0.25">
      <c r="A80">
        <v>72</v>
      </c>
      <c r="B80" s="7">
        <f t="shared" si="8"/>
        <v>47696</v>
      </c>
      <c r="C80" s="6">
        <f t="shared" si="9"/>
        <v>2796.8580342111168</v>
      </c>
      <c r="D80" s="2">
        <f t="shared" si="10"/>
        <v>364670.74580258835</v>
      </c>
      <c r="E80" s="2">
        <f t="shared" si="11"/>
        <v>517.66587294493957</v>
      </c>
      <c r="F80" s="2">
        <f t="shared" si="12"/>
        <v>2279.1921612661772</v>
      </c>
      <c r="G80" s="2">
        <f t="shared" si="13"/>
        <v>100</v>
      </c>
      <c r="H80" s="2">
        <f t="shared" si="14"/>
        <v>364053.07992964343</v>
      </c>
    </row>
    <row r="81" spans="1:8" x14ac:dyDescent="0.25">
      <c r="A81">
        <v>73</v>
      </c>
      <c r="B81" s="7">
        <f t="shared" si="8"/>
        <v>47727</v>
      </c>
      <c r="C81" s="6">
        <f t="shared" si="9"/>
        <v>2796.8580342111168</v>
      </c>
      <c r="D81" s="2">
        <f t="shared" si="10"/>
        <v>364053.07992964343</v>
      </c>
      <c r="E81" s="2">
        <f t="shared" si="11"/>
        <v>521.52628465084535</v>
      </c>
      <c r="F81" s="2">
        <f t="shared" si="12"/>
        <v>2275.3317495602714</v>
      </c>
      <c r="G81" s="2">
        <f t="shared" si="13"/>
        <v>100</v>
      </c>
      <c r="H81" s="2">
        <f t="shared" si="14"/>
        <v>363431.55364499259</v>
      </c>
    </row>
    <row r="82" spans="1:8" x14ac:dyDescent="0.25">
      <c r="A82">
        <v>74</v>
      </c>
      <c r="B82" s="7">
        <f t="shared" si="8"/>
        <v>47757</v>
      </c>
      <c r="C82" s="6">
        <f t="shared" si="9"/>
        <v>2796.8580342111168</v>
      </c>
      <c r="D82" s="2">
        <f t="shared" si="10"/>
        <v>363431.55364499259</v>
      </c>
      <c r="E82" s="2">
        <f t="shared" si="11"/>
        <v>525.41082392991348</v>
      </c>
      <c r="F82" s="2">
        <f t="shared" si="12"/>
        <v>2271.4472102812033</v>
      </c>
      <c r="G82" s="2">
        <f t="shared" si="13"/>
        <v>100</v>
      </c>
      <c r="H82" s="2">
        <f t="shared" si="14"/>
        <v>362806.14282106265</v>
      </c>
    </row>
    <row r="83" spans="1:8" x14ac:dyDescent="0.25">
      <c r="A83">
        <v>75</v>
      </c>
      <c r="B83" s="7">
        <f t="shared" si="8"/>
        <v>47788</v>
      </c>
      <c r="C83" s="6">
        <f t="shared" si="9"/>
        <v>2796.8580342111168</v>
      </c>
      <c r="D83" s="2">
        <f t="shared" si="10"/>
        <v>362806.14282106265</v>
      </c>
      <c r="E83" s="2">
        <f t="shared" si="11"/>
        <v>529.3196415794755</v>
      </c>
      <c r="F83" s="2">
        <f t="shared" si="12"/>
        <v>2267.5383926316413</v>
      </c>
      <c r="G83" s="2">
        <f t="shared" si="13"/>
        <v>100</v>
      </c>
      <c r="H83" s="2">
        <f t="shared" si="14"/>
        <v>362176.82317948318</v>
      </c>
    </row>
    <row r="84" spans="1:8" x14ac:dyDescent="0.25">
      <c r="A84">
        <v>76</v>
      </c>
      <c r="B84" s="7">
        <f t="shared" si="8"/>
        <v>47818</v>
      </c>
      <c r="C84" s="6">
        <f t="shared" si="9"/>
        <v>2796.8580342111168</v>
      </c>
      <c r="D84" s="2">
        <f t="shared" si="10"/>
        <v>362176.82317948318</v>
      </c>
      <c r="E84" s="2">
        <f t="shared" si="11"/>
        <v>533.25288933934689</v>
      </c>
      <c r="F84" s="2">
        <f t="shared" si="12"/>
        <v>2263.6051448717699</v>
      </c>
      <c r="G84" s="2">
        <f t="shared" si="13"/>
        <v>100</v>
      </c>
      <c r="H84" s="2">
        <f t="shared" si="14"/>
        <v>361543.57029014383</v>
      </c>
    </row>
    <row r="85" spans="1:8" x14ac:dyDescent="0.25">
      <c r="A85">
        <v>77</v>
      </c>
      <c r="B85" s="7">
        <f t="shared" si="8"/>
        <v>47849</v>
      </c>
      <c r="C85" s="6">
        <f t="shared" si="9"/>
        <v>2796.8580342111168</v>
      </c>
      <c r="D85" s="2">
        <f t="shared" si="10"/>
        <v>361543.57029014383</v>
      </c>
      <c r="E85" s="2">
        <f t="shared" si="11"/>
        <v>537.21071989771781</v>
      </c>
      <c r="F85" s="2">
        <f t="shared" si="12"/>
        <v>2259.647314313399</v>
      </c>
      <c r="G85" s="2">
        <f t="shared" si="13"/>
        <v>100</v>
      </c>
      <c r="H85" s="2">
        <f t="shared" si="14"/>
        <v>360906.35957024613</v>
      </c>
    </row>
    <row r="86" spans="1:8" x14ac:dyDescent="0.25">
      <c r="A86">
        <v>78</v>
      </c>
      <c r="B86" s="7">
        <f t="shared" si="8"/>
        <v>47880</v>
      </c>
      <c r="C86" s="6">
        <f t="shared" si="9"/>
        <v>2796.8580342111168</v>
      </c>
      <c r="D86" s="2">
        <f t="shared" si="10"/>
        <v>360906.35957024613</v>
      </c>
      <c r="E86" s="2">
        <f t="shared" si="11"/>
        <v>541.19328689707845</v>
      </c>
      <c r="F86" s="2">
        <f t="shared" si="12"/>
        <v>2255.6647473140383</v>
      </c>
      <c r="G86" s="2">
        <f t="shared" si="13"/>
        <v>100</v>
      </c>
      <c r="H86" s="2">
        <f t="shared" si="14"/>
        <v>360265.16628334904</v>
      </c>
    </row>
    <row r="87" spans="1:8" x14ac:dyDescent="0.25">
      <c r="A87">
        <v>79</v>
      </c>
      <c r="B87" s="7">
        <f t="shared" si="8"/>
        <v>47908</v>
      </c>
      <c r="C87" s="6">
        <f t="shared" si="9"/>
        <v>2796.8580342111168</v>
      </c>
      <c r="D87" s="2">
        <f t="shared" si="10"/>
        <v>360265.16628334904</v>
      </c>
      <c r="E87" s="2">
        <f t="shared" si="11"/>
        <v>545.20074494018536</v>
      </c>
      <c r="F87" s="2">
        <f t="shared" si="12"/>
        <v>2251.6572892709314</v>
      </c>
      <c r="G87" s="2">
        <f t="shared" si="13"/>
        <v>100</v>
      </c>
      <c r="H87" s="2">
        <f t="shared" si="14"/>
        <v>359619.96553840884</v>
      </c>
    </row>
    <row r="88" spans="1:8" x14ac:dyDescent="0.25">
      <c r="A88">
        <v>80</v>
      </c>
      <c r="B88" s="7">
        <f t="shared" si="8"/>
        <v>47939</v>
      </c>
      <c r="C88" s="6">
        <f t="shared" si="9"/>
        <v>2796.8580342111168</v>
      </c>
      <c r="D88" s="2">
        <f t="shared" si="10"/>
        <v>359619.96553840884</v>
      </c>
      <c r="E88" s="2">
        <f t="shared" si="11"/>
        <v>549.2332495960618</v>
      </c>
      <c r="F88" s="2">
        <f t="shared" si="12"/>
        <v>2247.624784615055</v>
      </c>
      <c r="G88" s="2">
        <f t="shared" si="13"/>
        <v>100</v>
      </c>
      <c r="H88" s="2">
        <f t="shared" si="14"/>
        <v>358970.73228881275</v>
      </c>
    </row>
    <row r="89" spans="1:8" x14ac:dyDescent="0.25">
      <c r="A89">
        <v>81</v>
      </c>
      <c r="B89" s="7">
        <f t="shared" si="8"/>
        <v>47969</v>
      </c>
      <c r="C89" s="6">
        <f t="shared" si="9"/>
        <v>2796.8580342111168</v>
      </c>
      <c r="D89" s="2">
        <f t="shared" si="10"/>
        <v>358970.73228881275</v>
      </c>
      <c r="E89" s="2">
        <f t="shared" si="11"/>
        <v>553.29095740603725</v>
      </c>
      <c r="F89" s="2">
        <f t="shared" si="12"/>
        <v>2243.5670768050795</v>
      </c>
      <c r="G89" s="2">
        <f t="shared" si="13"/>
        <v>100</v>
      </c>
      <c r="H89" s="2">
        <f t="shared" si="14"/>
        <v>358317.44133140671</v>
      </c>
    </row>
    <row r="90" spans="1:8" x14ac:dyDescent="0.25">
      <c r="A90">
        <v>82</v>
      </c>
      <c r="B90" s="7">
        <f t="shared" si="8"/>
        <v>48000</v>
      </c>
      <c r="C90" s="6">
        <f t="shared" si="9"/>
        <v>2796.8580342111168</v>
      </c>
      <c r="D90" s="2">
        <f t="shared" si="10"/>
        <v>358317.44133140671</v>
      </c>
      <c r="E90" s="2">
        <f t="shared" si="11"/>
        <v>557.37402588982513</v>
      </c>
      <c r="F90" s="2">
        <f t="shared" si="12"/>
        <v>2239.4840083212916</v>
      </c>
      <c r="G90" s="2">
        <f t="shared" si="13"/>
        <v>100</v>
      </c>
      <c r="H90" s="2">
        <f t="shared" si="14"/>
        <v>357660.06730551686</v>
      </c>
    </row>
    <row r="91" spans="1:8" x14ac:dyDescent="0.25">
      <c r="A91">
        <v>83</v>
      </c>
      <c r="B91" s="7">
        <f t="shared" si="8"/>
        <v>48030</v>
      </c>
      <c r="C91" s="6">
        <f t="shared" si="9"/>
        <v>2796.8580342111168</v>
      </c>
      <c r="D91" s="2">
        <f t="shared" si="10"/>
        <v>357660.06730551686</v>
      </c>
      <c r="E91" s="2">
        <f t="shared" si="11"/>
        <v>561.4826135516364</v>
      </c>
      <c r="F91" s="2">
        <f t="shared" si="12"/>
        <v>2235.3754206594804</v>
      </c>
      <c r="G91" s="2">
        <f t="shared" si="13"/>
        <v>100</v>
      </c>
      <c r="H91" s="2">
        <f t="shared" si="14"/>
        <v>356998.5846919652</v>
      </c>
    </row>
    <row r="92" spans="1:8" x14ac:dyDescent="0.25">
      <c r="A92">
        <v>84</v>
      </c>
      <c r="B92" s="7">
        <f t="shared" si="8"/>
        <v>48061</v>
      </c>
      <c r="C92" s="6">
        <f t="shared" si="9"/>
        <v>2796.8580342111168</v>
      </c>
      <c r="D92" s="2">
        <f t="shared" si="10"/>
        <v>356998.5846919652</v>
      </c>
      <c r="E92" s="2">
        <f t="shared" si="11"/>
        <v>565.61687988633457</v>
      </c>
      <c r="F92" s="2">
        <f t="shared" si="12"/>
        <v>2231.2411543247822</v>
      </c>
      <c r="G92" s="2">
        <f t="shared" si="13"/>
        <v>100</v>
      </c>
      <c r="H92" s="2">
        <f t="shared" si="14"/>
        <v>356332.96781207889</v>
      </c>
    </row>
    <row r="93" spans="1:8" x14ac:dyDescent="0.25">
      <c r="A93">
        <v>85</v>
      </c>
      <c r="B93" s="7">
        <f t="shared" si="8"/>
        <v>48092</v>
      </c>
      <c r="C93" s="6">
        <f t="shared" si="9"/>
        <v>2796.8580342111168</v>
      </c>
      <c r="D93" s="2">
        <f t="shared" si="10"/>
        <v>356332.96781207889</v>
      </c>
      <c r="E93" s="2">
        <f t="shared" si="11"/>
        <v>569.7769853856239</v>
      </c>
      <c r="F93" s="2">
        <f t="shared" si="12"/>
        <v>2227.0810488254929</v>
      </c>
      <c r="G93" s="2">
        <f t="shared" si="13"/>
        <v>100</v>
      </c>
      <c r="H93" s="2">
        <f t="shared" si="14"/>
        <v>355663.19082669326</v>
      </c>
    </row>
    <row r="94" spans="1:8" x14ac:dyDescent="0.25">
      <c r="A94">
        <v>86</v>
      </c>
      <c r="B94" s="7">
        <f t="shared" si="8"/>
        <v>48122</v>
      </c>
      <c r="C94" s="6">
        <f t="shared" si="9"/>
        <v>2796.8580342111168</v>
      </c>
      <c r="D94" s="2">
        <f t="shared" si="10"/>
        <v>355663.19082669326</v>
      </c>
      <c r="E94" s="2">
        <f t="shared" si="11"/>
        <v>573.963091544284</v>
      </c>
      <c r="F94" s="2">
        <f t="shared" si="12"/>
        <v>2222.8949426668328</v>
      </c>
      <c r="G94" s="2">
        <f t="shared" si="13"/>
        <v>100</v>
      </c>
      <c r="H94" s="2">
        <f t="shared" si="14"/>
        <v>354989.22773514898</v>
      </c>
    </row>
    <row r="95" spans="1:8" x14ac:dyDescent="0.25">
      <c r="A95">
        <v>87</v>
      </c>
      <c r="B95" s="7">
        <f t="shared" si="8"/>
        <v>48153</v>
      </c>
      <c r="C95" s="6">
        <f t="shared" si="9"/>
        <v>2796.8580342111168</v>
      </c>
      <c r="D95" s="2">
        <f t="shared" si="10"/>
        <v>354989.22773514898</v>
      </c>
      <c r="E95" s="2">
        <f t="shared" si="11"/>
        <v>578.17536086643577</v>
      </c>
      <c r="F95" s="2">
        <f t="shared" si="12"/>
        <v>2218.682673344681</v>
      </c>
      <c r="G95" s="2">
        <f t="shared" si="13"/>
        <v>100</v>
      </c>
      <c r="H95" s="2">
        <f t="shared" si="14"/>
        <v>354311.05237428256</v>
      </c>
    </row>
    <row r="96" spans="1:8" x14ac:dyDescent="0.25">
      <c r="A96">
        <v>88</v>
      </c>
      <c r="B96" s="7">
        <f t="shared" si="8"/>
        <v>48183</v>
      </c>
      <c r="C96" s="6">
        <f t="shared" si="9"/>
        <v>2796.8580342111168</v>
      </c>
      <c r="D96" s="2">
        <f t="shared" si="10"/>
        <v>354311.05237428256</v>
      </c>
      <c r="E96" s="2">
        <f t="shared" si="11"/>
        <v>582.41395687185104</v>
      </c>
      <c r="F96" s="2">
        <f t="shared" si="12"/>
        <v>2214.4440773392657</v>
      </c>
      <c r="G96" s="2">
        <f t="shared" si="13"/>
        <v>100</v>
      </c>
      <c r="H96" s="2">
        <f t="shared" si="14"/>
        <v>353628.63841741072</v>
      </c>
    </row>
    <row r="97" spans="1:8" x14ac:dyDescent="0.25">
      <c r="A97">
        <v>89</v>
      </c>
      <c r="B97" s="7">
        <f t="shared" si="8"/>
        <v>48214</v>
      </c>
      <c r="C97" s="6">
        <f t="shared" si="9"/>
        <v>2796.8580342111168</v>
      </c>
      <c r="D97" s="2">
        <f t="shared" si="10"/>
        <v>353628.63841741072</v>
      </c>
      <c r="E97" s="2">
        <f t="shared" si="11"/>
        <v>586.67904410229994</v>
      </c>
      <c r="F97" s="2">
        <f t="shared" si="12"/>
        <v>2210.1789901088168</v>
      </c>
      <c r="G97" s="2">
        <f t="shared" si="13"/>
        <v>100</v>
      </c>
      <c r="H97" s="2">
        <f t="shared" si="14"/>
        <v>352941.9593733084</v>
      </c>
    </row>
    <row r="98" spans="1:8" x14ac:dyDescent="0.25">
      <c r="A98">
        <v>90</v>
      </c>
      <c r="B98" s="7">
        <f t="shared" si="8"/>
        <v>48245</v>
      </c>
      <c r="C98" s="6">
        <f t="shared" si="9"/>
        <v>2796.8580342111168</v>
      </c>
      <c r="D98" s="2">
        <f t="shared" si="10"/>
        <v>352941.9593733084</v>
      </c>
      <c r="E98" s="2">
        <f t="shared" si="11"/>
        <v>590.97078812793961</v>
      </c>
      <c r="F98" s="2">
        <f t="shared" si="12"/>
        <v>2205.8872460831772</v>
      </c>
      <c r="G98" s="2">
        <f t="shared" si="13"/>
        <v>100</v>
      </c>
      <c r="H98" s="2">
        <f t="shared" si="14"/>
        <v>352250.98858518049</v>
      </c>
    </row>
    <row r="99" spans="1:8" x14ac:dyDescent="0.25">
      <c r="A99">
        <v>91</v>
      </c>
      <c r="B99" s="7">
        <f t="shared" si="8"/>
        <v>48274</v>
      </c>
      <c r="C99" s="6">
        <f t="shared" si="9"/>
        <v>2796.8580342111168</v>
      </c>
      <c r="D99" s="2">
        <f t="shared" si="10"/>
        <v>352250.98858518049</v>
      </c>
      <c r="E99" s="2">
        <f t="shared" si="11"/>
        <v>595.28935555373891</v>
      </c>
      <c r="F99" s="2">
        <f t="shared" si="12"/>
        <v>2201.5686786573779</v>
      </c>
      <c r="G99" s="2">
        <f t="shared" si="13"/>
        <v>100</v>
      </c>
      <c r="H99" s="2">
        <f t="shared" si="14"/>
        <v>351555.69922962674</v>
      </c>
    </row>
    <row r="100" spans="1:8" x14ac:dyDescent="0.25">
      <c r="A100">
        <v>92</v>
      </c>
      <c r="B100" s="7">
        <f t="shared" si="8"/>
        <v>48305</v>
      </c>
      <c r="C100" s="6">
        <f t="shared" si="9"/>
        <v>2796.8580342111168</v>
      </c>
      <c r="D100" s="2">
        <f t="shared" si="10"/>
        <v>351555.69922962674</v>
      </c>
      <c r="E100" s="2">
        <f t="shared" si="11"/>
        <v>599.63491402594991</v>
      </c>
      <c r="F100" s="2">
        <f t="shared" si="12"/>
        <v>2197.2231201851669</v>
      </c>
      <c r="G100" s="2">
        <f t="shared" si="13"/>
        <v>100</v>
      </c>
      <c r="H100" s="2">
        <f t="shared" si="14"/>
        <v>350856.06431560079</v>
      </c>
    </row>
    <row r="101" spans="1:8" x14ac:dyDescent="0.25">
      <c r="A101">
        <v>93</v>
      </c>
      <c r="B101" s="7">
        <f t="shared" si="8"/>
        <v>48335</v>
      </c>
      <c r="C101" s="6">
        <f t="shared" si="9"/>
        <v>2796.8580342111168</v>
      </c>
      <c r="D101" s="2">
        <f t="shared" si="10"/>
        <v>350856.06431560079</v>
      </c>
      <c r="E101" s="2">
        <f t="shared" si="11"/>
        <v>604.00763223861213</v>
      </c>
      <c r="F101" s="2">
        <f t="shared" si="12"/>
        <v>2192.8504019725046</v>
      </c>
      <c r="G101" s="2">
        <f t="shared" si="13"/>
        <v>100</v>
      </c>
      <c r="H101" s="2">
        <f t="shared" si="14"/>
        <v>350152.05668336217</v>
      </c>
    </row>
    <row r="102" spans="1:8" x14ac:dyDescent="0.25">
      <c r="A102">
        <v>94</v>
      </c>
      <c r="B102" s="7">
        <f t="shared" si="8"/>
        <v>48366</v>
      </c>
      <c r="C102" s="6">
        <f t="shared" si="9"/>
        <v>2796.8580342111168</v>
      </c>
      <c r="D102" s="2">
        <f t="shared" si="10"/>
        <v>350152.05668336217</v>
      </c>
      <c r="E102" s="2">
        <f t="shared" si="11"/>
        <v>608.40767994010321</v>
      </c>
      <c r="F102" s="2">
        <f t="shared" si="12"/>
        <v>2188.4503542710136</v>
      </c>
      <c r="G102" s="2">
        <f t="shared" si="13"/>
        <v>100</v>
      </c>
      <c r="H102" s="2">
        <f t="shared" si="14"/>
        <v>349443.64900342206</v>
      </c>
    </row>
    <row r="103" spans="1:8" x14ac:dyDescent="0.25">
      <c r="A103">
        <v>95</v>
      </c>
      <c r="B103" s="7">
        <f t="shared" si="8"/>
        <v>48396</v>
      </c>
      <c r="C103" s="6">
        <f t="shared" si="9"/>
        <v>2796.8580342111168</v>
      </c>
      <c r="D103" s="2">
        <f t="shared" si="10"/>
        <v>349443.64900342206</v>
      </c>
      <c r="E103" s="2">
        <f t="shared" si="11"/>
        <v>612.83522793972907</v>
      </c>
      <c r="F103" s="2">
        <f t="shared" si="12"/>
        <v>2184.0228062713877</v>
      </c>
      <c r="G103" s="2">
        <f t="shared" si="13"/>
        <v>100</v>
      </c>
      <c r="H103" s="2">
        <f t="shared" si="14"/>
        <v>348730.81377548235</v>
      </c>
    </row>
    <row r="104" spans="1:8" x14ac:dyDescent="0.25">
      <c r="A104">
        <v>96</v>
      </c>
      <c r="B104" s="7">
        <f t="shared" si="8"/>
        <v>48427</v>
      </c>
      <c r="C104" s="6">
        <f t="shared" si="9"/>
        <v>2796.8580342111168</v>
      </c>
      <c r="D104" s="2">
        <f t="shared" si="10"/>
        <v>348730.81377548235</v>
      </c>
      <c r="E104" s="2">
        <f t="shared" si="11"/>
        <v>617.29044811435233</v>
      </c>
      <c r="F104" s="2">
        <f t="shared" si="12"/>
        <v>2179.5675860967644</v>
      </c>
      <c r="G104" s="2">
        <f t="shared" si="13"/>
        <v>100</v>
      </c>
      <c r="H104" s="2">
        <f t="shared" si="14"/>
        <v>348013.52332736802</v>
      </c>
    </row>
    <row r="105" spans="1:8" x14ac:dyDescent="0.25">
      <c r="A105">
        <v>97</v>
      </c>
      <c r="B105" s="7">
        <f t="shared" si="8"/>
        <v>48458</v>
      </c>
      <c r="C105" s="6">
        <f t="shared" si="9"/>
        <v>2796.8580342111168</v>
      </c>
      <c r="D105" s="2">
        <f t="shared" si="10"/>
        <v>348013.52332736802</v>
      </c>
      <c r="E105" s="2">
        <f t="shared" si="11"/>
        <v>621.77351341506665</v>
      </c>
      <c r="F105" s="2">
        <f t="shared" si="12"/>
        <v>2175.0845207960501</v>
      </c>
      <c r="G105" s="2">
        <f t="shared" si="13"/>
        <v>100</v>
      </c>
      <c r="H105" s="2">
        <f t="shared" si="14"/>
        <v>347291.74981395295</v>
      </c>
    </row>
    <row r="106" spans="1:8" x14ac:dyDescent="0.25">
      <c r="A106">
        <v>98</v>
      </c>
      <c r="B106" s="7">
        <f t="shared" si="8"/>
        <v>48488</v>
      </c>
      <c r="C106" s="6">
        <f t="shared" si="9"/>
        <v>2796.8580342111168</v>
      </c>
      <c r="D106" s="2">
        <f t="shared" si="10"/>
        <v>347291.74981395295</v>
      </c>
      <c r="E106" s="2">
        <f t="shared" si="11"/>
        <v>626.28459787391103</v>
      </c>
      <c r="F106" s="2">
        <f t="shared" si="12"/>
        <v>2170.5734363372057</v>
      </c>
      <c r="G106" s="2">
        <f t="shared" si="13"/>
        <v>100</v>
      </c>
      <c r="H106" s="2">
        <f t="shared" si="14"/>
        <v>346565.46521607903</v>
      </c>
    </row>
    <row r="107" spans="1:8" x14ac:dyDescent="0.25">
      <c r="A107">
        <v>99</v>
      </c>
      <c r="B107" s="7">
        <f t="shared" si="8"/>
        <v>48519</v>
      </c>
      <c r="C107" s="6">
        <f t="shared" si="9"/>
        <v>2796.8580342111168</v>
      </c>
      <c r="D107" s="2">
        <f t="shared" si="10"/>
        <v>346565.46521607903</v>
      </c>
      <c r="E107" s="2">
        <f t="shared" si="11"/>
        <v>630.82387661062285</v>
      </c>
      <c r="F107" s="2">
        <f t="shared" si="12"/>
        <v>2166.0341576004939</v>
      </c>
      <c r="G107" s="2">
        <f t="shared" si="13"/>
        <v>100</v>
      </c>
      <c r="H107" s="2">
        <f t="shared" si="14"/>
        <v>345834.64133946842</v>
      </c>
    </row>
    <row r="108" spans="1:8" x14ac:dyDescent="0.25">
      <c r="A108">
        <v>100</v>
      </c>
      <c r="B108" s="7">
        <f t="shared" si="8"/>
        <v>48549</v>
      </c>
      <c r="C108" s="6">
        <f t="shared" si="9"/>
        <v>2796.8580342111168</v>
      </c>
      <c r="D108" s="2">
        <f t="shared" si="10"/>
        <v>345834.64133946842</v>
      </c>
      <c r="E108" s="2">
        <f t="shared" si="11"/>
        <v>635.39152583943951</v>
      </c>
      <c r="F108" s="2">
        <f t="shared" si="12"/>
        <v>2161.4665083716773</v>
      </c>
      <c r="G108" s="2">
        <f t="shared" si="13"/>
        <v>100</v>
      </c>
      <c r="H108" s="2">
        <f t="shared" si="14"/>
        <v>345099.24981362897</v>
      </c>
    </row>
    <row r="109" spans="1:8" x14ac:dyDescent="0.25">
      <c r="A109">
        <v>101</v>
      </c>
      <c r="B109" s="7">
        <f t="shared" si="8"/>
        <v>48580</v>
      </c>
      <c r="C109" s="6">
        <f t="shared" si="9"/>
        <v>2796.8580342111168</v>
      </c>
      <c r="D109" s="2">
        <f t="shared" si="10"/>
        <v>345099.24981362897</v>
      </c>
      <c r="E109" s="2">
        <f t="shared" si="11"/>
        <v>639.98772287593602</v>
      </c>
      <c r="F109" s="2">
        <f t="shared" si="12"/>
        <v>2156.8703113351808</v>
      </c>
      <c r="G109" s="2">
        <f t="shared" si="13"/>
        <v>100</v>
      </c>
      <c r="H109" s="2">
        <f t="shared" si="14"/>
        <v>344359.26209075301</v>
      </c>
    </row>
    <row r="110" spans="1:8" x14ac:dyDescent="0.25">
      <c r="A110">
        <v>102</v>
      </c>
      <c r="B110" s="7">
        <f t="shared" si="8"/>
        <v>48611</v>
      </c>
      <c r="C110" s="6">
        <f t="shared" si="9"/>
        <v>2796.8580342111168</v>
      </c>
      <c r="D110" s="2">
        <f t="shared" si="10"/>
        <v>344359.26209075301</v>
      </c>
      <c r="E110" s="2">
        <f t="shared" si="11"/>
        <v>644.61264614391075</v>
      </c>
      <c r="F110" s="2">
        <f t="shared" si="12"/>
        <v>2152.245388067206</v>
      </c>
      <c r="G110" s="2">
        <f t="shared" si="13"/>
        <v>100</v>
      </c>
      <c r="H110" s="2">
        <f t="shared" si="14"/>
        <v>343614.64944460912</v>
      </c>
    </row>
    <row r="111" spans="1:8" x14ac:dyDescent="0.25">
      <c r="A111">
        <v>103</v>
      </c>
      <c r="B111" s="7">
        <f t="shared" si="8"/>
        <v>48639</v>
      </c>
      <c r="C111" s="6">
        <f t="shared" si="9"/>
        <v>2796.8580342111168</v>
      </c>
      <c r="D111" s="2">
        <f t="shared" si="10"/>
        <v>343614.64944460912</v>
      </c>
      <c r="E111" s="2">
        <f t="shared" si="11"/>
        <v>649.26647518230993</v>
      </c>
      <c r="F111" s="2">
        <f t="shared" si="12"/>
        <v>2147.5915590288068</v>
      </c>
      <c r="G111" s="2">
        <f t="shared" si="13"/>
        <v>100</v>
      </c>
      <c r="H111" s="2">
        <f t="shared" si="14"/>
        <v>342865.38296942681</v>
      </c>
    </row>
    <row r="112" spans="1:8" x14ac:dyDescent="0.25">
      <c r="A112">
        <v>104</v>
      </c>
      <c r="B112" s="7">
        <f t="shared" si="8"/>
        <v>48670</v>
      </c>
      <c r="C112" s="6">
        <f t="shared" si="9"/>
        <v>2796.8580342111168</v>
      </c>
      <c r="D112" s="2">
        <f t="shared" si="10"/>
        <v>342865.38296942681</v>
      </c>
      <c r="E112" s="2">
        <f t="shared" si="11"/>
        <v>653.94939065219933</v>
      </c>
      <c r="F112" s="2">
        <f t="shared" si="12"/>
        <v>2142.9086435589174</v>
      </c>
      <c r="G112" s="2">
        <f t="shared" si="13"/>
        <v>100</v>
      </c>
      <c r="H112" s="2">
        <f t="shared" si="14"/>
        <v>342111.43357877462</v>
      </c>
    </row>
    <row r="113" spans="1:8" x14ac:dyDescent="0.25">
      <c r="A113">
        <v>105</v>
      </c>
      <c r="B113" s="7">
        <f t="shared" si="8"/>
        <v>48700</v>
      </c>
      <c r="C113" s="6">
        <f t="shared" si="9"/>
        <v>2796.8580342111168</v>
      </c>
      <c r="D113" s="2">
        <f t="shared" si="10"/>
        <v>342111.43357877462</v>
      </c>
      <c r="E113" s="2">
        <f t="shared" si="11"/>
        <v>658.66157434377556</v>
      </c>
      <c r="F113" s="2">
        <f t="shared" si="12"/>
        <v>2138.1964598673412</v>
      </c>
      <c r="G113" s="2">
        <f t="shared" si="13"/>
        <v>100</v>
      </c>
      <c r="H113" s="2">
        <f t="shared" si="14"/>
        <v>341352.77200443082</v>
      </c>
    </row>
    <row r="114" spans="1:8" x14ac:dyDescent="0.25">
      <c r="A114">
        <v>106</v>
      </c>
      <c r="B114" s="7">
        <f t="shared" si="8"/>
        <v>48731</v>
      </c>
      <c r="C114" s="6">
        <f t="shared" si="9"/>
        <v>2796.8580342111168</v>
      </c>
      <c r="D114" s="2">
        <f t="shared" si="10"/>
        <v>341352.77200443082</v>
      </c>
      <c r="E114" s="2">
        <f t="shared" si="11"/>
        <v>663.40320918342422</v>
      </c>
      <c r="F114" s="2">
        <f t="shared" si="12"/>
        <v>2133.4548250276926</v>
      </c>
      <c r="G114" s="2">
        <f t="shared" si="13"/>
        <v>100</v>
      </c>
      <c r="H114" s="2">
        <f t="shared" si="14"/>
        <v>340589.3687952474</v>
      </c>
    </row>
    <row r="115" spans="1:8" x14ac:dyDescent="0.25">
      <c r="A115">
        <v>107</v>
      </c>
      <c r="B115" s="7">
        <f t="shared" si="8"/>
        <v>48761</v>
      </c>
      <c r="C115" s="6">
        <f t="shared" si="9"/>
        <v>2796.8580342111168</v>
      </c>
      <c r="D115" s="2">
        <f t="shared" si="10"/>
        <v>340589.3687952474</v>
      </c>
      <c r="E115" s="2">
        <f t="shared" si="11"/>
        <v>668.1744792408208</v>
      </c>
      <c r="F115" s="2">
        <f t="shared" si="12"/>
        <v>2128.683554970296</v>
      </c>
      <c r="G115" s="2">
        <f t="shared" si="13"/>
        <v>100</v>
      </c>
      <c r="H115" s="2">
        <f t="shared" si="14"/>
        <v>339821.19431600656</v>
      </c>
    </row>
    <row r="116" spans="1:8" x14ac:dyDescent="0.25">
      <c r="A116">
        <v>108</v>
      </c>
      <c r="B116" s="7">
        <f t="shared" si="8"/>
        <v>48792</v>
      </c>
      <c r="C116" s="6">
        <f t="shared" si="9"/>
        <v>2796.8580342111168</v>
      </c>
      <c r="D116" s="2">
        <f t="shared" si="10"/>
        <v>339821.19431600656</v>
      </c>
      <c r="E116" s="2">
        <f t="shared" si="11"/>
        <v>672.97556973607607</v>
      </c>
      <c r="F116" s="2">
        <f t="shared" si="12"/>
        <v>2123.8824644750407</v>
      </c>
      <c r="G116" s="2">
        <f t="shared" si="13"/>
        <v>100</v>
      </c>
      <c r="H116" s="2">
        <f t="shared" si="14"/>
        <v>339048.21874627046</v>
      </c>
    </row>
    <row r="117" spans="1:8" x14ac:dyDescent="0.25">
      <c r="A117">
        <v>109</v>
      </c>
      <c r="B117" s="7">
        <f t="shared" si="8"/>
        <v>48823</v>
      </c>
      <c r="C117" s="6">
        <f t="shared" si="9"/>
        <v>2796.8580342111168</v>
      </c>
      <c r="D117" s="2">
        <f t="shared" si="10"/>
        <v>339048.21874627046</v>
      </c>
      <c r="E117" s="2">
        <f t="shared" si="11"/>
        <v>677.80666704692658</v>
      </c>
      <c r="F117" s="2">
        <f t="shared" si="12"/>
        <v>2119.0513671641902</v>
      </c>
      <c r="G117" s="2">
        <f t="shared" si="13"/>
        <v>100</v>
      </c>
      <c r="H117" s="2">
        <f t="shared" si="14"/>
        <v>338270.41207922355</v>
      </c>
    </row>
    <row r="118" spans="1:8" x14ac:dyDescent="0.25">
      <c r="A118">
        <v>110</v>
      </c>
      <c r="B118" s="7">
        <f t="shared" si="8"/>
        <v>48853</v>
      </c>
      <c r="C118" s="6">
        <f t="shared" si="9"/>
        <v>2796.8580342111168</v>
      </c>
      <c r="D118" s="2">
        <f t="shared" si="10"/>
        <v>338270.41207922355</v>
      </c>
      <c r="E118" s="2">
        <f t="shared" si="11"/>
        <v>682.66795871596969</v>
      </c>
      <c r="F118" s="2">
        <f t="shared" si="12"/>
        <v>2114.1900754951471</v>
      </c>
      <c r="G118" s="2">
        <f t="shared" si="13"/>
        <v>100</v>
      </c>
      <c r="H118" s="2">
        <f t="shared" si="14"/>
        <v>337487.74412050756</v>
      </c>
    </row>
    <row r="119" spans="1:8" x14ac:dyDescent="0.25">
      <c r="A119">
        <v>111</v>
      </c>
      <c r="B119" s="7">
        <f t="shared" si="8"/>
        <v>48884</v>
      </c>
      <c r="C119" s="6">
        <f t="shared" si="9"/>
        <v>2796.8580342111168</v>
      </c>
      <c r="D119" s="2">
        <f t="shared" si="10"/>
        <v>337487.74412050756</v>
      </c>
      <c r="E119" s="2">
        <f t="shared" si="11"/>
        <v>687.55963345794453</v>
      </c>
      <c r="F119" s="2">
        <f t="shared" si="12"/>
        <v>2109.2984007531722</v>
      </c>
      <c r="G119" s="2">
        <f t="shared" si="13"/>
        <v>100</v>
      </c>
      <c r="H119" s="2">
        <f t="shared" si="14"/>
        <v>336700.18448704964</v>
      </c>
    </row>
    <row r="120" spans="1:8" x14ac:dyDescent="0.25">
      <c r="A120">
        <v>112</v>
      </c>
      <c r="B120" s="7">
        <f t="shared" si="8"/>
        <v>48914</v>
      </c>
      <c r="C120" s="6">
        <f t="shared" si="9"/>
        <v>2796.8580342111168</v>
      </c>
      <c r="D120" s="2">
        <f t="shared" si="10"/>
        <v>336700.18448704964</v>
      </c>
      <c r="E120" s="2">
        <f t="shared" si="11"/>
        <v>692.4818811670566</v>
      </c>
      <c r="F120" s="2">
        <f t="shared" si="12"/>
        <v>2104.3761530440602</v>
      </c>
      <c r="G120" s="2">
        <f t="shared" si="13"/>
        <v>100</v>
      </c>
      <c r="H120" s="2">
        <f t="shared" si="14"/>
        <v>335907.7026058826</v>
      </c>
    </row>
    <row r="121" spans="1:8" x14ac:dyDescent="0.25">
      <c r="A121">
        <v>113</v>
      </c>
      <c r="B121" s="7">
        <f t="shared" si="8"/>
        <v>48945</v>
      </c>
      <c r="C121" s="6">
        <f t="shared" si="9"/>
        <v>2796.8580342111168</v>
      </c>
      <c r="D121" s="2">
        <f t="shared" si="10"/>
        <v>335907.7026058826</v>
      </c>
      <c r="E121" s="2">
        <f t="shared" si="11"/>
        <v>697.43489292435061</v>
      </c>
      <c r="F121" s="2">
        <f t="shared" si="12"/>
        <v>2099.4231412867662</v>
      </c>
      <c r="G121" s="2">
        <f t="shared" si="13"/>
        <v>100</v>
      </c>
      <c r="H121" s="2">
        <f t="shared" si="14"/>
        <v>335110.26771295827</v>
      </c>
    </row>
    <row r="122" spans="1:8" x14ac:dyDescent="0.25">
      <c r="A122">
        <v>114</v>
      </c>
      <c r="B122" s="7">
        <f t="shared" si="8"/>
        <v>48976</v>
      </c>
      <c r="C122" s="6">
        <f t="shared" si="9"/>
        <v>2796.8580342111168</v>
      </c>
      <c r="D122" s="2">
        <f t="shared" si="10"/>
        <v>335110.26771295827</v>
      </c>
      <c r="E122" s="2">
        <f t="shared" si="11"/>
        <v>702.41886100512784</v>
      </c>
      <c r="F122" s="2">
        <f t="shared" si="12"/>
        <v>2094.4391732059889</v>
      </c>
      <c r="G122" s="2">
        <f t="shared" si="13"/>
        <v>100</v>
      </c>
      <c r="H122" s="2">
        <f t="shared" si="14"/>
        <v>334307.84885195317</v>
      </c>
    </row>
    <row r="123" spans="1:8" x14ac:dyDescent="0.25">
      <c r="A123">
        <v>115</v>
      </c>
      <c r="B123" s="7">
        <f t="shared" si="8"/>
        <v>49004</v>
      </c>
      <c r="C123" s="6">
        <f t="shared" si="9"/>
        <v>2796.8580342111168</v>
      </c>
      <c r="D123" s="2">
        <f t="shared" si="10"/>
        <v>334307.84885195317</v>
      </c>
      <c r="E123" s="2">
        <f t="shared" si="11"/>
        <v>707.43397888640948</v>
      </c>
      <c r="F123" s="2">
        <f t="shared" si="12"/>
        <v>2089.4240553247073</v>
      </c>
      <c r="G123" s="2">
        <f t="shared" si="13"/>
        <v>100</v>
      </c>
      <c r="H123" s="2">
        <f t="shared" si="14"/>
        <v>333500.41487306677</v>
      </c>
    </row>
    <row r="124" spans="1:8" x14ac:dyDescent="0.25">
      <c r="A124">
        <v>116</v>
      </c>
      <c r="B124" s="7">
        <f t="shared" si="8"/>
        <v>49035</v>
      </c>
      <c r="C124" s="6">
        <f t="shared" si="9"/>
        <v>2796.8580342111168</v>
      </c>
      <c r="D124" s="2">
        <f t="shared" si="10"/>
        <v>333500.41487306677</v>
      </c>
      <c r="E124" s="2">
        <f t="shared" si="11"/>
        <v>712.48044125444949</v>
      </c>
      <c r="F124" s="2">
        <f t="shared" si="12"/>
        <v>2084.3775929566673</v>
      </c>
      <c r="G124" s="2">
        <f t="shared" si="13"/>
        <v>100</v>
      </c>
      <c r="H124" s="2">
        <f t="shared" si="14"/>
        <v>332687.93443181232</v>
      </c>
    </row>
    <row r="125" spans="1:8" x14ac:dyDescent="0.25">
      <c r="A125">
        <v>117</v>
      </c>
      <c r="B125" s="7">
        <f t="shared" si="8"/>
        <v>49065</v>
      </c>
      <c r="C125" s="6">
        <f t="shared" si="9"/>
        <v>2796.8580342111168</v>
      </c>
      <c r="D125" s="2">
        <f t="shared" si="10"/>
        <v>332687.93443181232</v>
      </c>
      <c r="E125" s="2">
        <f t="shared" si="11"/>
        <v>717.55844401228978</v>
      </c>
      <c r="F125" s="2">
        <f t="shared" si="12"/>
        <v>2079.299590198827</v>
      </c>
      <c r="G125" s="2">
        <f t="shared" si="13"/>
        <v>100</v>
      </c>
      <c r="H125" s="2">
        <f t="shared" si="14"/>
        <v>331870.37598780001</v>
      </c>
    </row>
    <row r="126" spans="1:8" x14ac:dyDescent="0.25">
      <c r="A126">
        <v>118</v>
      </c>
      <c r="B126" s="7">
        <f t="shared" si="8"/>
        <v>49096</v>
      </c>
      <c r="C126" s="6">
        <f t="shared" si="9"/>
        <v>2796.8580342111168</v>
      </c>
      <c r="D126" s="2">
        <f t="shared" si="10"/>
        <v>331870.37598780001</v>
      </c>
      <c r="E126" s="2">
        <f t="shared" si="11"/>
        <v>722.66818428736678</v>
      </c>
      <c r="F126" s="2">
        <f t="shared" si="12"/>
        <v>2074.18984992375</v>
      </c>
      <c r="G126" s="2">
        <f t="shared" si="13"/>
        <v>100</v>
      </c>
      <c r="H126" s="2">
        <f t="shared" si="14"/>
        <v>331047.70780351263</v>
      </c>
    </row>
    <row r="127" spans="1:8" x14ac:dyDescent="0.25">
      <c r="A127">
        <v>119</v>
      </c>
      <c r="B127" s="7">
        <f t="shared" si="8"/>
        <v>49126</v>
      </c>
      <c r="C127" s="6">
        <f t="shared" si="9"/>
        <v>2796.8580342111168</v>
      </c>
      <c r="D127" s="2">
        <f t="shared" si="10"/>
        <v>331047.70780351263</v>
      </c>
      <c r="E127" s="2">
        <f t="shared" si="11"/>
        <v>727.809860439163</v>
      </c>
      <c r="F127" s="2">
        <f t="shared" si="12"/>
        <v>2069.0481737719538</v>
      </c>
      <c r="G127" s="2">
        <f t="shared" si="13"/>
        <v>100</v>
      </c>
      <c r="H127" s="2">
        <f t="shared" si="14"/>
        <v>330219.89794307348</v>
      </c>
    </row>
    <row r="128" spans="1:8" x14ac:dyDescent="0.25">
      <c r="A128">
        <v>120</v>
      </c>
      <c r="B128" s="7">
        <f t="shared" si="8"/>
        <v>49157</v>
      </c>
      <c r="C128" s="6">
        <f t="shared" si="9"/>
        <v>2796.8580342111168</v>
      </c>
      <c r="D128" s="2">
        <f t="shared" si="10"/>
        <v>330219.89794307348</v>
      </c>
      <c r="E128" s="2">
        <f t="shared" si="11"/>
        <v>732.98367206690773</v>
      </c>
      <c r="F128" s="2">
        <f t="shared" si="12"/>
        <v>2063.874362144209</v>
      </c>
      <c r="G128" s="2">
        <f t="shared" si="13"/>
        <v>100</v>
      </c>
      <c r="H128" s="2">
        <f t="shared" si="14"/>
        <v>329386.91427100659</v>
      </c>
    </row>
    <row r="129" spans="1:8" x14ac:dyDescent="0.25">
      <c r="A129">
        <v>121</v>
      </c>
      <c r="B129" s="7">
        <f t="shared" si="8"/>
        <v>49188</v>
      </c>
      <c r="C129" s="6">
        <f t="shared" si="9"/>
        <v>2796.8580342111168</v>
      </c>
      <c r="D129" s="2">
        <f t="shared" si="10"/>
        <v>329386.91427100659</v>
      </c>
      <c r="E129" s="2">
        <f t="shared" si="11"/>
        <v>738.18982001732593</v>
      </c>
      <c r="F129" s="2">
        <f t="shared" si="12"/>
        <v>2058.6682141937908</v>
      </c>
      <c r="G129" s="2">
        <f t="shared" si="13"/>
        <v>100</v>
      </c>
      <c r="H129" s="2">
        <f t="shared" si="14"/>
        <v>328548.72445098928</v>
      </c>
    </row>
    <row r="130" spans="1:8" x14ac:dyDescent="0.25">
      <c r="A130">
        <v>122</v>
      </c>
      <c r="B130" s="7">
        <f t="shared" si="8"/>
        <v>49218</v>
      </c>
      <c r="C130" s="6">
        <f t="shared" si="9"/>
        <v>2796.8580342111168</v>
      </c>
      <c r="D130" s="2">
        <f t="shared" si="10"/>
        <v>328548.72445098928</v>
      </c>
      <c r="E130" s="2">
        <f t="shared" si="11"/>
        <v>743.42850639243397</v>
      </c>
      <c r="F130" s="2">
        <f t="shared" si="12"/>
        <v>2053.4295278186828</v>
      </c>
      <c r="G130" s="2">
        <f t="shared" si="13"/>
        <v>100</v>
      </c>
      <c r="H130" s="2">
        <f t="shared" si="14"/>
        <v>327705.29594459682</v>
      </c>
    </row>
    <row r="131" spans="1:8" x14ac:dyDescent="0.25">
      <c r="A131">
        <v>123</v>
      </c>
      <c r="B131" s="7">
        <f t="shared" si="8"/>
        <v>49249</v>
      </c>
      <c r="C131" s="6">
        <f t="shared" si="9"/>
        <v>2796.8580342111168</v>
      </c>
      <c r="D131" s="2">
        <f t="shared" si="10"/>
        <v>327705.29594459682</v>
      </c>
      <c r="E131" s="2">
        <f t="shared" si="11"/>
        <v>748.69993455738677</v>
      </c>
      <c r="F131" s="2">
        <f t="shared" si="12"/>
        <v>2048.15809965373</v>
      </c>
      <c r="G131" s="2">
        <f t="shared" si="13"/>
        <v>100</v>
      </c>
      <c r="H131" s="2">
        <f t="shared" si="14"/>
        <v>326856.59601003944</v>
      </c>
    </row>
    <row r="132" spans="1:8" x14ac:dyDescent="0.25">
      <c r="A132">
        <v>124</v>
      </c>
      <c r="B132" s="7">
        <f t="shared" si="8"/>
        <v>49279</v>
      </c>
      <c r="C132" s="6">
        <f t="shared" si="9"/>
        <v>2796.8580342111168</v>
      </c>
      <c r="D132" s="2">
        <f t="shared" si="10"/>
        <v>326856.59601003944</v>
      </c>
      <c r="E132" s="2">
        <f t="shared" si="11"/>
        <v>754.00430914837034</v>
      </c>
      <c r="F132" s="2">
        <f t="shared" si="12"/>
        <v>2042.8537250627464</v>
      </c>
      <c r="G132" s="2">
        <f t="shared" si="13"/>
        <v>100</v>
      </c>
      <c r="H132" s="2">
        <f t="shared" si="14"/>
        <v>326002.59170089109</v>
      </c>
    </row>
    <row r="133" spans="1:8" x14ac:dyDescent="0.25">
      <c r="A133">
        <v>125</v>
      </c>
      <c r="B133" s="7">
        <f t="shared" si="8"/>
        <v>49310</v>
      </c>
      <c r="C133" s="6">
        <f t="shared" si="9"/>
        <v>2796.8580342111168</v>
      </c>
      <c r="D133" s="2">
        <f t="shared" si="10"/>
        <v>326002.59170089109</v>
      </c>
      <c r="E133" s="2">
        <f t="shared" si="11"/>
        <v>759.34183608054764</v>
      </c>
      <c r="F133" s="2">
        <f t="shared" si="12"/>
        <v>2037.5161981305691</v>
      </c>
      <c r="G133" s="2">
        <f t="shared" si="13"/>
        <v>100</v>
      </c>
      <c r="H133" s="2">
        <f t="shared" si="14"/>
        <v>325143.24986481055</v>
      </c>
    </row>
    <row r="134" spans="1:8" x14ac:dyDescent="0.25">
      <c r="A134">
        <v>126</v>
      </c>
      <c r="B134" s="7">
        <f t="shared" si="8"/>
        <v>49341</v>
      </c>
      <c r="C134" s="6">
        <f t="shared" si="9"/>
        <v>2796.8580342111168</v>
      </c>
      <c r="D134" s="2">
        <f t="shared" si="10"/>
        <v>325143.24986481055</v>
      </c>
      <c r="E134" s="2">
        <f t="shared" si="11"/>
        <v>764.71272255605095</v>
      </c>
      <c r="F134" s="2">
        <f t="shared" si="12"/>
        <v>2032.1453116550658</v>
      </c>
      <c r="G134" s="2">
        <f t="shared" si="13"/>
        <v>100</v>
      </c>
      <c r="H134" s="2">
        <f t="shared" si="14"/>
        <v>324278.53714225453</v>
      </c>
    </row>
    <row r="135" spans="1:8" x14ac:dyDescent="0.25">
      <c r="A135">
        <v>127</v>
      </c>
      <c r="B135" s="7">
        <f t="shared" si="8"/>
        <v>49369</v>
      </c>
      <c r="C135" s="6">
        <f t="shared" si="9"/>
        <v>2796.8580342111168</v>
      </c>
      <c r="D135" s="2">
        <f t="shared" si="10"/>
        <v>324278.53714225453</v>
      </c>
      <c r="E135" s="2">
        <f t="shared" si="11"/>
        <v>770.11717707202615</v>
      </c>
      <c r="F135" s="2">
        <f t="shared" si="12"/>
        <v>2026.7408571390906</v>
      </c>
      <c r="G135" s="2">
        <f t="shared" si="13"/>
        <v>100</v>
      </c>
      <c r="H135" s="2">
        <f t="shared" si="14"/>
        <v>323408.41996518249</v>
      </c>
    </row>
    <row r="136" spans="1:8" x14ac:dyDescent="0.25">
      <c r="A136">
        <v>128</v>
      </c>
      <c r="B136" s="7">
        <f t="shared" si="8"/>
        <v>49400</v>
      </c>
      <c r="C136" s="6">
        <f t="shared" si="9"/>
        <v>2796.8580342111168</v>
      </c>
      <c r="D136" s="2">
        <f t="shared" si="10"/>
        <v>323408.41996518249</v>
      </c>
      <c r="E136" s="2">
        <f t="shared" si="11"/>
        <v>775.55540942872631</v>
      </c>
      <c r="F136" s="2">
        <f t="shared" si="12"/>
        <v>2021.3026247823905</v>
      </c>
      <c r="G136" s="2">
        <f t="shared" si="13"/>
        <v>100</v>
      </c>
      <c r="H136" s="2">
        <f t="shared" si="14"/>
        <v>322532.86455575377</v>
      </c>
    </row>
    <row r="137" spans="1:8" x14ac:dyDescent="0.25">
      <c r="A137">
        <v>129</v>
      </c>
      <c r="B137" s="7">
        <f t="shared" si="8"/>
        <v>49430</v>
      </c>
      <c r="C137" s="6">
        <f t="shared" si="9"/>
        <v>2796.8580342111168</v>
      </c>
      <c r="D137" s="2">
        <f t="shared" si="10"/>
        <v>322532.86455575377</v>
      </c>
      <c r="E137" s="2">
        <f t="shared" si="11"/>
        <v>781.02763073765595</v>
      </c>
      <c r="F137" s="2">
        <f t="shared" si="12"/>
        <v>2015.8304034734608</v>
      </c>
      <c r="G137" s="2">
        <f t="shared" si="13"/>
        <v>100</v>
      </c>
      <c r="H137" s="2">
        <f t="shared" si="14"/>
        <v>321651.83692501613</v>
      </c>
    </row>
    <row r="138" spans="1:8" x14ac:dyDescent="0.25">
      <c r="A138">
        <v>130</v>
      </c>
      <c r="B138" s="7">
        <f t="shared" si="8"/>
        <v>49461</v>
      </c>
      <c r="C138" s="6">
        <f t="shared" si="9"/>
        <v>2796.8580342111168</v>
      </c>
      <c r="D138" s="2">
        <f t="shared" si="10"/>
        <v>321651.83692501613</v>
      </c>
      <c r="E138" s="2">
        <f t="shared" si="11"/>
        <v>786.53405342976612</v>
      </c>
      <c r="F138" s="2">
        <f t="shared" si="12"/>
        <v>2010.3239807813507</v>
      </c>
      <c r="G138" s="2">
        <f t="shared" si="13"/>
        <v>100</v>
      </c>
      <c r="H138" s="2">
        <f t="shared" si="14"/>
        <v>320765.30287158635</v>
      </c>
    </row>
    <row r="139" spans="1:8" x14ac:dyDescent="0.25">
      <c r="A139">
        <v>131</v>
      </c>
      <c r="B139" s="7">
        <f t="shared" ref="B139:B202" si="15">EDATE(B138,1)</f>
        <v>49491</v>
      </c>
      <c r="C139" s="6">
        <f t="shared" ref="C139:C202" si="16">IF(D139&lt;=0,0,$B$4)</f>
        <v>2796.8580342111168</v>
      </c>
      <c r="D139" s="2">
        <f t="shared" ref="D139:D202" si="17">IF(H138&lt;=0,0,H138)</f>
        <v>320765.30287158635</v>
      </c>
      <c r="E139" s="2">
        <f t="shared" ref="E139:E202" si="18">+C139-F139</f>
        <v>792.07489126370228</v>
      </c>
      <c r="F139" s="2">
        <f t="shared" ref="F139:F202" si="19">IF(D139&lt;=0,0,D139*($B$2/12))</f>
        <v>2004.7831429474145</v>
      </c>
      <c r="G139" s="2">
        <f t="shared" ref="G139:G202" si="20">IF(D139&lt;=$B$6,0,$B$6)</f>
        <v>100</v>
      </c>
      <c r="H139" s="2">
        <f t="shared" ref="H139:H202" si="21">+D139-E139-G139</f>
        <v>319873.22798032267</v>
      </c>
    </row>
    <row r="140" spans="1:8" x14ac:dyDescent="0.25">
      <c r="A140">
        <v>132</v>
      </c>
      <c r="B140" s="7">
        <f t="shared" si="15"/>
        <v>49522</v>
      </c>
      <c r="C140" s="6">
        <f t="shared" si="16"/>
        <v>2796.8580342111168</v>
      </c>
      <c r="D140" s="2">
        <f t="shared" si="17"/>
        <v>319873.22798032267</v>
      </c>
      <c r="E140" s="2">
        <f t="shared" si="18"/>
        <v>797.65035933410036</v>
      </c>
      <c r="F140" s="2">
        <f t="shared" si="19"/>
        <v>1999.2076748770164</v>
      </c>
      <c r="G140" s="2">
        <f t="shared" si="20"/>
        <v>100</v>
      </c>
      <c r="H140" s="2">
        <f t="shared" si="21"/>
        <v>318975.5776209886</v>
      </c>
    </row>
    <row r="141" spans="1:8" x14ac:dyDescent="0.25">
      <c r="A141">
        <v>133</v>
      </c>
      <c r="B141" s="7">
        <f t="shared" si="15"/>
        <v>49553</v>
      </c>
      <c r="C141" s="6">
        <f t="shared" si="16"/>
        <v>2796.8580342111168</v>
      </c>
      <c r="D141" s="2">
        <f t="shared" si="17"/>
        <v>318975.5776209886</v>
      </c>
      <c r="E141" s="2">
        <f t="shared" si="18"/>
        <v>803.26067407993833</v>
      </c>
      <c r="F141" s="2">
        <f t="shared" si="19"/>
        <v>1993.5973601311784</v>
      </c>
      <c r="G141" s="2">
        <f t="shared" si="20"/>
        <v>100</v>
      </c>
      <c r="H141" s="2">
        <f t="shared" si="21"/>
        <v>318072.31694690866</v>
      </c>
    </row>
    <row r="142" spans="1:8" x14ac:dyDescent="0.25">
      <c r="A142">
        <v>134</v>
      </c>
      <c r="B142" s="7">
        <f t="shared" si="15"/>
        <v>49583</v>
      </c>
      <c r="C142" s="6">
        <f t="shared" si="16"/>
        <v>2796.8580342111168</v>
      </c>
      <c r="D142" s="2">
        <f t="shared" si="17"/>
        <v>318072.31694690866</v>
      </c>
      <c r="E142" s="2">
        <f t="shared" si="18"/>
        <v>808.90605329293794</v>
      </c>
      <c r="F142" s="2">
        <f t="shared" si="19"/>
        <v>1987.9519809181788</v>
      </c>
      <c r="G142" s="2">
        <f t="shared" si="20"/>
        <v>100</v>
      </c>
      <c r="H142" s="2">
        <f t="shared" si="21"/>
        <v>317163.41089361574</v>
      </c>
    </row>
    <row r="143" spans="1:8" x14ac:dyDescent="0.25">
      <c r="A143">
        <v>135</v>
      </c>
      <c r="B143" s="7">
        <f t="shared" si="15"/>
        <v>49614</v>
      </c>
      <c r="C143" s="6">
        <f t="shared" si="16"/>
        <v>2796.8580342111168</v>
      </c>
      <c r="D143" s="2">
        <f t="shared" si="17"/>
        <v>317163.41089361574</v>
      </c>
      <c r="E143" s="2">
        <f t="shared" si="18"/>
        <v>814.58671612601847</v>
      </c>
      <c r="F143" s="2">
        <f t="shared" si="19"/>
        <v>1982.2713180850983</v>
      </c>
      <c r="G143" s="2">
        <f t="shared" si="20"/>
        <v>100</v>
      </c>
      <c r="H143" s="2">
        <f t="shared" si="21"/>
        <v>316248.82417748973</v>
      </c>
    </row>
    <row r="144" spans="1:8" x14ac:dyDescent="0.25">
      <c r="A144">
        <v>136</v>
      </c>
      <c r="B144" s="7">
        <f t="shared" si="15"/>
        <v>49644</v>
      </c>
      <c r="C144" s="6">
        <f t="shared" si="16"/>
        <v>2796.8580342111168</v>
      </c>
      <c r="D144" s="2">
        <f t="shared" si="17"/>
        <v>316248.82417748973</v>
      </c>
      <c r="E144" s="2">
        <f t="shared" si="18"/>
        <v>820.30288310180617</v>
      </c>
      <c r="F144" s="2">
        <f t="shared" si="19"/>
        <v>1976.5551511093106</v>
      </c>
      <c r="G144" s="2">
        <f t="shared" si="20"/>
        <v>100</v>
      </c>
      <c r="H144" s="2">
        <f t="shared" si="21"/>
        <v>315328.52129438793</v>
      </c>
    </row>
    <row r="145" spans="1:8" x14ac:dyDescent="0.25">
      <c r="A145">
        <v>137</v>
      </c>
      <c r="B145" s="7">
        <f t="shared" si="15"/>
        <v>49675</v>
      </c>
      <c r="C145" s="6">
        <f t="shared" si="16"/>
        <v>2796.8580342111168</v>
      </c>
      <c r="D145" s="2">
        <f t="shared" si="17"/>
        <v>315328.52129438793</v>
      </c>
      <c r="E145" s="2">
        <f t="shared" si="18"/>
        <v>826.05477612119239</v>
      </c>
      <c r="F145" s="2">
        <f t="shared" si="19"/>
        <v>1970.8032580899244</v>
      </c>
      <c r="G145" s="2">
        <f t="shared" si="20"/>
        <v>100</v>
      </c>
      <c r="H145" s="2">
        <f t="shared" si="21"/>
        <v>314402.46651826677</v>
      </c>
    </row>
    <row r="146" spans="1:8" x14ac:dyDescent="0.25">
      <c r="A146">
        <v>138</v>
      </c>
      <c r="B146" s="7">
        <f t="shared" si="15"/>
        <v>49706</v>
      </c>
      <c r="C146" s="6">
        <f t="shared" si="16"/>
        <v>2796.8580342111168</v>
      </c>
      <c r="D146" s="2">
        <f t="shared" si="17"/>
        <v>314402.46651826677</v>
      </c>
      <c r="E146" s="2">
        <f t="shared" si="18"/>
        <v>831.84261847194966</v>
      </c>
      <c r="F146" s="2">
        <f t="shared" si="19"/>
        <v>1965.0154157391671</v>
      </c>
      <c r="G146" s="2">
        <f t="shared" si="20"/>
        <v>100</v>
      </c>
      <c r="H146" s="2">
        <f t="shared" si="21"/>
        <v>313470.62389979482</v>
      </c>
    </row>
    <row r="147" spans="1:8" x14ac:dyDescent="0.25">
      <c r="A147">
        <v>139</v>
      </c>
      <c r="B147" s="7">
        <f t="shared" si="15"/>
        <v>49735</v>
      </c>
      <c r="C147" s="6">
        <f t="shared" si="16"/>
        <v>2796.8580342111168</v>
      </c>
      <c r="D147" s="2">
        <f t="shared" si="17"/>
        <v>313470.62389979482</v>
      </c>
      <c r="E147" s="2">
        <f t="shared" si="18"/>
        <v>837.66663483739922</v>
      </c>
      <c r="F147" s="2">
        <f t="shared" si="19"/>
        <v>1959.1913993737176</v>
      </c>
      <c r="G147" s="2">
        <f t="shared" si="20"/>
        <v>100</v>
      </c>
      <c r="H147" s="2">
        <f t="shared" si="21"/>
        <v>312532.95726495743</v>
      </c>
    </row>
    <row r="148" spans="1:8" x14ac:dyDescent="0.25">
      <c r="A148">
        <v>140</v>
      </c>
      <c r="B148" s="7">
        <f t="shared" si="15"/>
        <v>49766</v>
      </c>
      <c r="C148" s="6">
        <f t="shared" si="16"/>
        <v>2796.8580342111168</v>
      </c>
      <c r="D148" s="2">
        <f t="shared" si="17"/>
        <v>312532.95726495743</v>
      </c>
      <c r="E148" s="2">
        <f t="shared" si="18"/>
        <v>843.527051305133</v>
      </c>
      <c r="F148" s="2">
        <f t="shared" si="19"/>
        <v>1953.3309829059838</v>
      </c>
      <c r="G148" s="2">
        <f t="shared" si="20"/>
        <v>100</v>
      </c>
      <c r="H148" s="2">
        <f t="shared" si="21"/>
        <v>311589.43021365232</v>
      </c>
    </row>
    <row r="149" spans="1:8" x14ac:dyDescent="0.25">
      <c r="A149">
        <v>141</v>
      </c>
      <c r="B149" s="7">
        <f t="shared" si="15"/>
        <v>49796</v>
      </c>
      <c r="C149" s="6">
        <f t="shared" si="16"/>
        <v>2796.8580342111168</v>
      </c>
      <c r="D149" s="2">
        <f t="shared" si="17"/>
        <v>311589.43021365232</v>
      </c>
      <c r="E149" s="2">
        <f t="shared" si="18"/>
        <v>849.42409537578988</v>
      </c>
      <c r="F149" s="2">
        <f t="shared" si="19"/>
        <v>1947.4339388353269</v>
      </c>
      <c r="G149" s="2">
        <f t="shared" si="20"/>
        <v>100</v>
      </c>
      <c r="H149" s="2">
        <f t="shared" si="21"/>
        <v>310640.00611827651</v>
      </c>
    </row>
    <row r="150" spans="1:8" x14ac:dyDescent="0.25">
      <c r="A150">
        <v>142</v>
      </c>
      <c r="B150" s="7">
        <f t="shared" si="15"/>
        <v>49827</v>
      </c>
      <c r="C150" s="6">
        <f t="shared" si="16"/>
        <v>2796.8580342111168</v>
      </c>
      <c r="D150" s="2">
        <f t="shared" si="17"/>
        <v>310640.00611827651</v>
      </c>
      <c r="E150" s="2">
        <f t="shared" si="18"/>
        <v>855.35799597188884</v>
      </c>
      <c r="F150" s="2">
        <f t="shared" si="19"/>
        <v>1941.5000382392279</v>
      </c>
      <c r="G150" s="2">
        <f t="shared" si="20"/>
        <v>100</v>
      </c>
      <c r="H150" s="2">
        <f t="shared" si="21"/>
        <v>309684.64812230464</v>
      </c>
    </row>
    <row r="151" spans="1:8" x14ac:dyDescent="0.25">
      <c r="A151">
        <v>143</v>
      </c>
      <c r="B151" s="7">
        <f t="shared" si="15"/>
        <v>49857</v>
      </c>
      <c r="C151" s="6">
        <f t="shared" si="16"/>
        <v>2796.8580342111168</v>
      </c>
      <c r="D151" s="2">
        <f t="shared" si="17"/>
        <v>309684.64812230464</v>
      </c>
      <c r="E151" s="2">
        <f t="shared" si="18"/>
        <v>861.32898344671298</v>
      </c>
      <c r="F151" s="2">
        <f t="shared" si="19"/>
        <v>1935.5290507644038</v>
      </c>
      <c r="G151" s="2">
        <f t="shared" si="20"/>
        <v>100</v>
      </c>
      <c r="H151" s="2">
        <f t="shared" si="21"/>
        <v>308723.31913885794</v>
      </c>
    </row>
    <row r="152" spans="1:8" x14ac:dyDescent="0.25">
      <c r="A152">
        <v>144</v>
      </c>
      <c r="B152" s="7">
        <f t="shared" si="15"/>
        <v>49888</v>
      </c>
      <c r="C152" s="6">
        <f t="shared" si="16"/>
        <v>2796.8580342111168</v>
      </c>
      <c r="D152" s="2">
        <f t="shared" si="17"/>
        <v>308723.31913885794</v>
      </c>
      <c r="E152" s="2">
        <f t="shared" si="18"/>
        <v>867.33728959325481</v>
      </c>
      <c r="F152" s="2">
        <f t="shared" si="19"/>
        <v>1929.520744617862</v>
      </c>
      <c r="G152" s="2">
        <f t="shared" si="20"/>
        <v>100</v>
      </c>
      <c r="H152" s="2">
        <f t="shared" si="21"/>
        <v>307755.9818492647</v>
      </c>
    </row>
    <row r="153" spans="1:8" x14ac:dyDescent="0.25">
      <c r="A153">
        <v>145</v>
      </c>
      <c r="B153" s="7">
        <f t="shared" si="15"/>
        <v>49919</v>
      </c>
      <c r="C153" s="6">
        <f t="shared" si="16"/>
        <v>2796.8580342111168</v>
      </c>
      <c r="D153" s="2">
        <f t="shared" si="17"/>
        <v>307755.9818492647</v>
      </c>
      <c r="E153" s="2">
        <f t="shared" si="18"/>
        <v>873.38314765321252</v>
      </c>
      <c r="F153" s="2">
        <f t="shared" si="19"/>
        <v>1923.4748865579043</v>
      </c>
      <c r="G153" s="2">
        <f t="shared" si="20"/>
        <v>100</v>
      </c>
      <c r="H153" s="2">
        <f t="shared" si="21"/>
        <v>306782.59870161151</v>
      </c>
    </row>
    <row r="154" spans="1:8" x14ac:dyDescent="0.25">
      <c r="A154">
        <v>146</v>
      </c>
      <c r="B154" s="7">
        <f t="shared" si="15"/>
        <v>49949</v>
      </c>
      <c r="C154" s="6">
        <f t="shared" si="16"/>
        <v>2796.8580342111168</v>
      </c>
      <c r="D154" s="2">
        <f t="shared" si="17"/>
        <v>306782.59870161151</v>
      </c>
      <c r="E154" s="2">
        <f t="shared" si="18"/>
        <v>879.46679232604492</v>
      </c>
      <c r="F154" s="2">
        <f t="shared" si="19"/>
        <v>1917.3912418850718</v>
      </c>
      <c r="G154" s="2">
        <f t="shared" si="20"/>
        <v>100</v>
      </c>
      <c r="H154" s="2">
        <f t="shared" si="21"/>
        <v>305803.13190928544</v>
      </c>
    </row>
    <row r="155" spans="1:8" x14ac:dyDescent="0.25">
      <c r="A155">
        <v>147</v>
      </c>
      <c r="B155" s="7">
        <f t="shared" si="15"/>
        <v>49980</v>
      </c>
      <c r="C155" s="6">
        <f t="shared" si="16"/>
        <v>2796.8580342111168</v>
      </c>
      <c r="D155" s="2">
        <f t="shared" si="17"/>
        <v>305803.13190928544</v>
      </c>
      <c r="E155" s="2">
        <f t="shared" si="18"/>
        <v>885.58845977808301</v>
      </c>
      <c r="F155" s="2">
        <f t="shared" si="19"/>
        <v>1911.2695744330338</v>
      </c>
      <c r="G155" s="2">
        <f t="shared" si="20"/>
        <v>100</v>
      </c>
      <c r="H155" s="2">
        <f t="shared" si="21"/>
        <v>304817.54344950733</v>
      </c>
    </row>
    <row r="156" spans="1:8" x14ac:dyDescent="0.25">
      <c r="A156">
        <v>148</v>
      </c>
      <c r="B156" s="7">
        <f t="shared" si="15"/>
        <v>50010</v>
      </c>
      <c r="C156" s="6">
        <f t="shared" si="16"/>
        <v>2796.8580342111168</v>
      </c>
      <c r="D156" s="2">
        <f t="shared" si="17"/>
        <v>304817.54344950733</v>
      </c>
      <c r="E156" s="2">
        <f t="shared" si="18"/>
        <v>891.74838765169602</v>
      </c>
      <c r="F156" s="2">
        <f t="shared" si="19"/>
        <v>1905.1096465594208</v>
      </c>
      <c r="G156" s="2">
        <f t="shared" si="20"/>
        <v>100</v>
      </c>
      <c r="H156" s="2">
        <f t="shared" si="21"/>
        <v>303825.79506185564</v>
      </c>
    </row>
    <row r="157" spans="1:8" x14ac:dyDescent="0.25">
      <c r="A157">
        <v>149</v>
      </c>
      <c r="B157" s="7">
        <f t="shared" si="15"/>
        <v>50041</v>
      </c>
      <c r="C157" s="6">
        <f t="shared" si="16"/>
        <v>2796.8580342111168</v>
      </c>
      <c r="D157" s="2">
        <f t="shared" si="17"/>
        <v>303825.79506185564</v>
      </c>
      <c r="E157" s="2">
        <f t="shared" si="18"/>
        <v>897.94681507451924</v>
      </c>
      <c r="F157" s="2">
        <f t="shared" si="19"/>
        <v>1898.9112191365975</v>
      </c>
      <c r="G157" s="2">
        <f t="shared" si="20"/>
        <v>100</v>
      </c>
      <c r="H157" s="2">
        <f t="shared" si="21"/>
        <v>302827.8482467811</v>
      </c>
    </row>
    <row r="158" spans="1:8" x14ac:dyDescent="0.25">
      <c r="A158">
        <v>150</v>
      </c>
      <c r="B158" s="7">
        <f t="shared" si="15"/>
        <v>50072</v>
      </c>
      <c r="C158" s="6">
        <f t="shared" si="16"/>
        <v>2796.8580342111168</v>
      </c>
      <c r="D158" s="2">
        <f t="shared" si="17"/>
        <v>302827.8482467811</v>
      </c>
      <c r="E158" s="2">
        <f t="shared" si="18"/>
        <v>904.1839826687351</v>
      </c>
      <c r="F158" s="2">
        <f t="shared" si="19"/>
        <v>1892.6740515423817</v>
      </c>
      <c r="G158" s="2">
        <f t="shared" si="20"/>
        <v>100</v>
      </c>
      <c r="H158" s="2">
        <f t="shared" si="21"/>
        <v>301823.66426411236</v>
      </c>
    </row>
    <row r="159" spans="1:8" x14ac:dyDescent="0.25">
      <c r="A159">
        <v>151</v>
      </c>
      <c r="B159" s="7">
        <f t="shared" si="15"/>
        <v>50100</v>
      </c>
      <c r="C159" s="6">
        <f t="shared" si="16"/>
        <v>2796.8580342111168</v>
      </c>
      <c r="D159" s="2">
        <f t="shared" si="17"/>
        <v>301823.66426411236</v>
      </c>
      <c r="E159" s="2">
        <f t="shared" si="18"/>
        <v>910.46013256041465</v>
      </c>
      <c r="F159" s="2">
        <f t="shared" si="19"/>
        <v>1886.3979016507021</v>
      </c>
      <c r="G159" s="2">
        <f t="shared" si="20"/>
        <v>100</v>
      </c>
      <c r="H159" s="2">
        <f t="shared" si="21"/>
        <v>300813.20413155196</v>
      </c>
    </row>
    <row r="160" spans="1:8" x14ac:dyDescent="0.25">
      <c r="A160">
        <v>152</v>
      </c>
      <c r="B160" s="7">
        <f t="shared" si="15"/>
        <v>50131</v>
      </c>
      <c r="C160" s="6">
        <f t="shared" si="16"/>
        <v>2796.8580342111168</v>
      </c>
      <c r="D160" s="2">
        <f t="shared" si="17"/>
        <v>300813.20413155196</v>
      </c>
      <c r="E160" s="2">
        <f t="shared" si="18"/>
        <v>916.77550838891716</v>
      </c>
      <c r="F160" s="2">
        <f t="shared" si="19"/>
        <v>1880.0825258221996</v>
      </c>
      <c r="G160" s="2">
        <f t="shared" si="20"/>
        <v>100</v>
      </c>
      <c r="H160" s="2">
        <f t="shared" si="21"/>
        <v>299796.42862316302</v>
      </c>
    </row>
    <row r="161" spans="1:8" x14ac:dyDescent="0.25">
      <c r="A161">
        <v>153</v>
      </c>
      <c r="B161" s="7">
        <f t="shared" si="15"/>
        <v>50161</v>
      </c>
      <c r="C161" s="6">
        <f t="shared" si="16"/>
        <v>2796.8580342111168</v>
      </c>
      <c r="D161" s="2">
        <f t="shared" si="17"/>
        <v>299796.42862316302</v>
      </c>
      <c r="E161" s="2">
        <f t="shared" si="18"/>
        <v>923.13035531634796</v>
      </c>
      <c r="F161" s="2">
        <f t="shared" si="19"/>
        <v>1873.7276788947688</v>
      </c>
      <c r="G161" s="2">
        <f t="shared" si="20"/>
        <v>100</v>
      </c>
      <c r="H161" s="2">
        <f t="shared" si="21"/>
        <v>298773.29826784669</v>
      </c>
    </row>
    <row r="162" spans="1:8" x14ac:dyDescent="0.25">
      <c r="A162">
        <v>154</v>
      </c>
      <c r="B162" s="7">
        <f t="shared" si="15"/>
        <v>50192</v>
      </c>
      <c r="C162" s="6">
        <f t="shared" si="16"/>
        <v>2796.8580342111168</v>
      </c>
      <c r="D162" s="2">
        <f t="shared" si="17"/>
        <v>298773.29826784669</v>
      </c>
      <c r="E162" s="2">
        <f t="shared" si="18"/>
        <v>929.52492003707516</v>
      </c>
      <c r="F162" s="2">
        <f t="shared" si="19"/>
        <v>1867.3331141740416</v>
      </c>
      <c r="G162" s="2">
        <f t="shared" si="20"/>
        <v>100</v>
      </c>
      <c r="H162" s="2">
        <f t="shared" si="21"/>
        <v>297743.77334780962</v>
      </c>
    </row>
    <row r="163" spans="1:8" x14ac:dyDescent="0.25">
      <c r="A163">
        <v>155</v>
      </c>
      <c r="B163" s="7">
        <f t="shared" si="15"/>
        <v>50222</v>
      </c>
      <c r="C163" s="6">
        <f t="shared" si="16"/>
        <v>2796.8580342111168</v>
      </c>
      <c r="D163" s="2">
        <f t="shared" si="17"/>
        <v>297743.77334780962</v>
      </c>
      <c r="E163" s="2">
        <f t="shared" si="18"/>
        <v>935.95945078730688</v>
      </c>
      <c r="F163" s="2">
        <f t="shared" si="19"/>
        <v>1860.8985834238099</v>
      </c>
      <c r="G163" s="2">
        <f t="shared" si="20"/>
        <v>100</v>
      </c>
      <c r="H163" s="2">
        <f t="shared" si="21"/>
        <v>296707.81389702234</v>
      </c>
    </row>
    <row r="164" spans="1:8" x14ac:dyDescent="0.25">
      <c r="A164">
        <v>156</v>
      </c>
      <c r="B164" s="7">
        <f t="shared" si="15"/>
        <v>50253</v>
      </c>
      <c r="C164" s="6">
        <f t="shared" si="16"/>
        <v>2796.8580342111168</v>
      </c>
      <c r="D164" s="2">
        <f t="shared" si="17"/>
        <v>296707.81389702234</v>
      </c>
      <c r="E164" s="2">
        <f t="shared" si="18"/>
        <v>942.4341973547273</v>
      </c>
      <c r="F164" s="2">
        <f t="shared" si="19"/>
        <v>1854.4238368563895</v>
      </c>
      <c r="G164" s="2">
        <f t="shared" si="20"/>
        <v>100</v>
      </c>
      <c r="H164" s="2">
        <f t="shared" si="21"/>
        <v>295665.37969966762</v>
      </c>
    </row>
    <row r="165" spans="1:8" x14ac:dyDescent="0.25">
      <c r="A165">
        <v>157</v>
      </c>
      <c r="B165" s="7">
        <f t="shared" si="15"/>
        <v>50284</v>
      </c>
      <c r="C165" s="6">
        <f t="shared" si="16"/>
        <v>2796.8580342111168</v>
      </c>
      <c r="D165" s="2">
        <f t="shared" si="17"/>
        <v>295665.37969966762</v>
      </c>
      <c r="E165" s="2">
        <f t="shared" si="18"/>
        <v>948.94941108819421</v>
      </c>
      <c r="F165" s="2">
        <f t="shared" si="19"/>
        <v>1847.9086231229226</v>
      </c>
      <c r="G165" s="2">
        <f t="shared" si="20"/>
        <v>100</v>
      </c>
      <c r="H165" s="2">
        <f t="shared" si="21"/>
        <v>294616.43028857943</v>
      </c>
    </row>
    <row r="166" spans="1:8" x14ac:dyDescent="0.25">
      <c r="A166">
        <v>158</v>
      </c>
      <c r="B166" s="7">
        <f t="shared" si="15"/>
        <v>50314</v>
      </c>
      <c r="C166" s="6">
        <f t="shared" si="16"/>
        <v>2796.8580342111168</v>
      </c>
      <c r="D166" s="2">
        <f t="shared" si="17"/>
        <v>294616.43028857943</v>
      </c>
      <c r="E166" s="2">
        <f t="shared" si="18"/>
        <v>955.50534490749556</v>
      </c>
      <c r="F166" s="2">
        <f t="shared" si="19"/>
        <v>1841.3526893036212</v>
      </c>
      <c r="G166" s="2">
        <f t="shared" si="20"/>
        <v>100</v>
      </c>
      <c r="H166" s="2">
        <f t="shared" si="21"/>
        <v>293560.92494367191</v>
      </c>
    </row>
    <row r="167" spans="1:8" x14ac:dyDescent="0.25">
      <c r="A167">
        <v>159</v>
      </c>
      <c r="B167" s="7">
        <f t="shared" si="15"/>
        <v>50345</v>
      </c>
      <c r="C167" s="6">
        <f t="shared" si="16"/>
        <v>2796.8580342111168</v>
      </c>
      <c r="D167" s="2">
        <f t="shared" si="17"/>
        <v>293560.92494367191</v>
      </c>
      <c r="E167" s="2">
        <f t="shared" si="18"/>
        <v>962.10225331316747</v>
      </c>
      <c r="F167" s="2">
        <f t="shared" si="19"/>
        <v>1834.7557808979493</v>
      </c>
      <c r="G167" s="2">
        <f t="shared" si="20"/>
        <v>100</v>
      </c>
      <c r="H167" s="2">
        <f t="shared" si="21"/>
        <v>292498.82269035873</v>
      </c>
    </row>
    <row r="168" spans="1:8" x14ac:dyDescent="0.25">
      <c r="A168">
        <v>160</v>
      </c>
      <c r="B168" s="7">
        <f t="shared" si="15"/>
        <v>50375</v>
      </c>
      <c r="C168" s="6">
        <f t="shared" si="16"/>
        <v>2796.8580342111168</v>
      </c>
      <c r="D168" s="2">
        <f t="shared" si="17"/>
        <v>292498.82269035873</v>
      </c>
      <c r="E168" s="2">
        <f t="shared" si="18"/>
        <v>968.74039239637477</v>
      </c>
      <c r="F168" s="2">
        <f t="shared" si="19"/>
        <v>1828.117641814742</v>
      </c>
      <c r="G168" s="2">
        <f t="shared" si="20"/>
        <v>100</v>
      </c>
      <c r="H168" s="2">
        <f t="shared" si="21"/>
        <v>291430.08229796233</v>
      </c>
    </row>
    <row r="169" spans="1:8" x14ac:dyDescent="0.25">
      <c r="A169">
        <v>161</v>
      </c>
      <c r="B169" s="7">
        <f t="shared" si="15"/>
        <v>50406</v>
      </c>
      <c r="C169" s="6">
        <f t="shared" si="16"/>
        <v>2796.8580342111168</v>
      </c>
      <c r="D169" s="2">
        <f t="shared" si="17"/>
        <v>291430.08229796233</v>
      </c>
      <c r="E169" s="2">
        <f t="shared" si="18"/>
        <v>975.42001984885223</v>
      </c>
      <c r="F169" s="2">
        <f t="shared" si="19"/>
        <v>1821.4380143622645</v>
      </c>
      <c r="G169" s="2">
        <f t="shared" si="20"/>
        <v>100</v>
      </c>
      <c r="H169" s="2">
        <f t="shared" si="21"/>
        <v>290354.66227811348</v>
      </c>
    </row>
    <row r="170" spans="1:8" x14ac:dyDescent="0.25">
      <c r="A170">
        <v>162</v>
      </c>
      <c r="B170" s="7">
        <f t="shared" si="15"/>
        <v>50437</v>
      </c>
      <c r="C170" s="6">
        <f t="shared" si="16"/>
        <v>2796.8580342111168</v>
      </c>
      <c r="D170" s="2">
        <f t="shared" si="17"/>
        <v>290354.66227811348</v>
      </c>
      <c r="E170" s="2">
        <f t="shared" si="18"/>
        <v>982.14139497290762</v>
      </c>
      <c r="F170" s="2">
        <f t="shared" si="19"/>
        <v>1814.7166392382092</v>
      </c>
      <c r="G170" s="2">
        <f t="shared" si="20"/>
        <v>100</v>
      </c>
      <c r="H170" s="2">
        <f t="shared" si="21"/>
        <v>289272.52088314056</v>
      </c>
    </row>
    <row r="171" spans="1:8" x14ac:dyDescent="0.25">
      <c r="A171">
        <v>163</v>
      </c>
      <c r="B171" s="7">
        <f t="shared" si="15"/>
        <v>50465</v>
      </c>
      <c r="C171" s="6">
        <f t="shared" si="16"/>
        <v>2796.8580342111168</v>
      </c>
      <c r="D171" s="2">
        <f t="shared" si="17"/>
        <v>289272.52088314056</v>
      </c>
      <c r="E171" s="2">
        <f t="shared" si="18"/>
        <v>988.90477869148845</v>
      </c>
      <c r="F171" s="2">
        <f t="shared" si="19"/>
        <v>1807.9532555196283</v>
      </c>
      <c r="G171" s="2">
        <f t="shared" si="20"/>
        <v>100</v>
      </c>
      <c r="H171" s="2">
        <f t="shared" si="21"/>
        <v>288183.61610444909</v>
      </c>
    </row>
    <row r="172" spans="1:8" x14ac:dyDescent="0.25">
      <c r="A172">
        <v>164</v>
      </c>
      <c r="B172" s="7">
        <f t="shared" si="15"/>
        <v>50496</v>
      </c>
      <c r="C172" s="6">
        <f t="shared" si="16"/>
        <v>2796.8580342111168</v>
      </c>
      <c r="D172" s="2">
        <f t="shared" si="17"/>
        <v>288183.61610444909</v>
      </c>
      <c r="E172" s="2">
        <f t="shared" si="18"/>
        <v>995.71043355831011</v>
      </c>
      <c r="F172" s="2">
        <f t="shared" si="19"/>
        <v>1801.1476006528067</v>
      </c>
      <c r="G172" s="2">
        <f t="shared" si="20"/>
        <v>100</v>
      </c>
      <c r="H172" s="2">
        <f t="shared" si="21"/>
        <v>287087.90567089076</v>
      </c>
    </row>
    <row r="173" spans="1:8" x14ac:dyDescent="0.25">
      <c r="A173">
        <v>165</v>
      </c>
      <c r="B173" s="7">
        <f t="shared" si="15"/>
        <v>50526</v>
      </c>
      <c r="C173" s="6">
        <f t="shared" si="16"/>
        <v>2796.8580342111168</v>
      </c>
      <c r="D173" s="2">
        <f t="shared" si="17"/>
        <v>287087.90567089076</v>
      </c>
      <c r="E173" s="2">
        <f t="shared" si="18"/>
        <v>1002.5586237680498</v>
      </c>
      <c r="F173" s="2">
        <f t="shared" si="19"/>
        <v>1794.299410443067</v>
      </c>
      <c r="G173" s="2">
        <f t="shared" si="20"/>
        <v>100</v>
      </c>
      <c r="H173" s="2">
        <f t="shared" si="21"/>
        <v>285985.34704712272</v>
      </c>
    </row>
    <row r="174" spans="1:8" x14ac:dyDescent="0.25">
      <c r="A174">
        <v>166</v>
      </c>
      <c r="B174" s="7">
        <f t="shared" si="15"/>
        <v>50557</v>
      </c>
      <c r="C174" s="6">
        <f t="shared" si="16"/>
        <v>2796.8580342111168</v>
      </c>
      <c r="D174" s="2">
        <f t="shared" si="17"/>
        <v>285985.34704712272</v>
      </c>
      <c r="E174" s="2">
        <f t="shared" si="18"/>
        <v>1009.4496151665999</v>
      </c>
      <c r="F174" s="2">
        <f t="shared" si="19"/>
        <v>1787.4084190445169</v>
      </c>
      <c r="G174" s="2">
        <f t="shared" si="20"/>
        <v>100</v>
      </c>
      <c r="H174" s="2">
        <f t="shared" si="21"/>
        <v>284875.89743195614</v>
      </c>
    </row>
    <row r="175" spans="1:8" x14ac:dyDescent="0.25">
      <c r="A175">
        <v>167</v>
      </c>
      <c r="B175" s="7">
        <f t="shared" si="15"/>
        <v>50587</v>
      </c>
      <c r="C175" s="6">
        <f t="shared" si="16"/>
        <v>2796.8580342111168</v>
      </c>
      <c r="D175" s="2">
        <f t="shared" si="17"/>
        <v>284875.89743195614</v>
      </c>
      <c r="E175" s="2">
        <f t="shared" si="18"/>
        <v>1016.3836752613911</v>
      </c>
      <c r="F175" s="2">
        <f t="shared" si="19"/>
        <v>1780.4743589497257</v>
      </c>
      <c r="G175" s="2">
        <f t="shared" si="20"/>
        <v>100</v>
      </c>
      <c r="H175" s="2">
        <f t="shared" si="21"/>
        <v>283759.51375669474</v>
      </c>
    </row>
    <row r="176" spans="1:8" x14ac:dyDescent="0.25">
      <c r="A176">
        <v>168</v>
      </c>
      <c r="B176" s="7">
        <f t="shared" si="15"/>
        <v>50618</v>
      </c>
      <c r="C176" s="6">
        <f t="shared" si="16"/>
        <v>2796.8580342111168</v>
      </c>
      <c r="D176" s="2">
        <f t="shared" si="17"/>
        <v>283759.51375669474</v>
      </c>
      <c r="E176" s="2">
        <f t="shared" si="18"/>
        <v>1023.3610732317748</v>
      </c>
      <c r="F176" s="2">
        <f t="shared" si="19"/>
        <v>1773.496960979342</v>
      </c>
      <c r="G176" s="2">
        <f t="shared" si="20"/>
        <v>100</v>
      </c>
      <c r="H176" s="2">
        <f t="shared" si="21"/>
        <v>282636.15268346295</v>
      </c>
    </row>
    <row r="177" spans="1:8" x14ac:dyDescent="0.25">
      <c r="A177">
        <v>169</v>
      </c>
      <c r="B177" s="7">
        <f t="shared" si="15"/>
        <v>50649</v>
      </c>
      <c r="C177" s="6">
        <f t="shared" si="16"/>
        <v>2796.8580342111168</v>
      </c>
      <c r="D177" s="2">
        <f t="shared" si="17"/>
        <v>282636.15268346295</v>
      </c>
      <c r="E177" s="2">
        <f t="shared" si="18"/>
        <v>1030.3820799394734</v>
      </c>
      <c r="F177" s="2">
        <f t="shared" si="19"/>
        <v>1766.4759542716433</v>
      </c>
      <c r="G177" s="2">
        <f t="shared" si="20"/>
        <v>100</v>
      </c>
      <c r="H177" s="2">
        <f t="shared" si="21"/>
        <v>281505.77060352347</v>
      </c>
    </row>
    <row r="178" spans="1:8" x14ac:dyDescent="0.25">
      <c r="A178">
        <v>170</v>
      </c>
      <c r="B178" s="7">
        <f t="shared" si="15"/>
        <v>50679</v>
      </c>
      <c r="C178" s="6">
        <f t="shared" si="16"/>
        <v>2796.8580342111168</v>
      </c>
      <c r="D178" s="2">
        <f t="shared" si="17"/>
        <v>281505.77060352347</v>
      </c>
      <c r="E178" s="2">
        <f t="shared" si="18"/>
        <v>1037.4469679390952</v>
      </c>
      <c r="F178" s="2">
        <f t="shared" si="19"/>
        <v>1759.4110662720216</v>
      </c>
      <c r="G178" s="2">
        <f t="shared" si="20"/>
        <v>100</v>
      </c>
      <c r="H178" s="2">
        <f t="shared" si="21"/>
        <v>280368.32363558438</v>
      </c>
    </row>
    <row r="179" spans="1:8" x14ac:dyDescent="0.25">
      <c r="A179">
        <v>171</v>
      </c>
      <c r="B179" s="7">
        <f t="shared" si="15"/>
        <v>50710</v>
      </c>
      <c r="C179" s="6">
        <f t="shared" si="16"/>
        <v>2796.8580342111168</v>
      </c>
      <c r="D179" s="2">
        <f t="shared" si="17"/>
        <v>280368.32363558438</v>
      </c>
      <c r="E179" s="2">
        <f t="shared" si="18"/>
        <v>1044.5560114887146</v>
      </c>
      <c r="F179" s="2">
        <f t="shared" si="19"/>
        <v>1752.3020227224022</v>
      </c>
      <c r="G179" s="2">
        <f t="shared" si="20"/>
        <v>100</v>
      </c>
      <c r="H179" s="2">
        <f t="shared" si="21"/>
        <v>279223.76762409566</v>
      </c>
    </row>
    <row r="180" spans="1:8" x14ac:dyDescent="0.25">
      <c r="A180">
        <v>172</v>
      </c>
      <c r="B180" s="7">
        <f t="shared" si="15"/>
        <v>50740</v>
      </c>
      <c r="C180" s="6">
        <f t="shared" si="16"/>
        <v>2796.8580342111168</v>
      </c>
      <c r="D180" s="2">
        <f t="shared" si="17"/>
        <v>279223.76762409566</v>
      </c>
      <c r="E180" s="2">
        <f t="shared" si="18"/>
        <v>1051.7094865605191</v>
      </c>
      <c r="F180" s="2">
        <f t="shared" si="19"/>
        <v>1745.1485476505977</v>
      </c>
      <c r="G180" s="2">
        <f t="shared" si="20"/>
        <v>100</v>
      </c>
      <c r="H180" s="2">
        <f t="shared" si="21"/>
        <v>278072.05813753512</v>
      </c>
    </row>
    <row r="181" spans="1:8" x14ac:dyDescent="0.25">
      <c r="A181">
        <v>173</v>
      </c>
      <c r="B181" s="7">
        <f t="shared" si="15"/>
        <v>50771</v>
      </c>
      <c r="C181" s="6">
        <f t="shared" si="16"/>
        <v>2796.8580342111168</v>
      </c>
      <c r="D181" s="2">
        <f t="shared" si="17"/>
        <v>278072.05813753512</v>
      </c>
      <c r="E181" s="2">
        <f t="shared" si="18"/>
        <v>1058.9076708515224</v>
      </c>
      <c r="F181" s="2">
        <f t="shared" si="19"/>
        <v>1737.9503633595943</v>
      </c>
      <c r="G181" s="2">
        <f t="shared" si="20"/>
        <v>100</v>
      </c>
      <c r="H181" s="2">
        <f t="shared" si="21"/>
        <v>276913.15046668361</v>
      </c>
    </row>
    <row r="182" spans="1:8" x14ac:dyDescent="0.25">
      <c r="A182">
        <v>174</v>
      </c>
      <c r="B182" s="7">
        <f t="shared" si="15"/>
        <v>50802</v>
      </c>
      <c r="C182" s="6">
        <f t="shared" si="16"/>
        <v>2796.8580342111168</v>
      </c>
      <c r="D182" s="2">
        <f t="shared" si="17"/>
        <v>276913.15046668361</v>
      </c>
      <c r="E182" s="2">
        <f t="shared" si="18"/>
        <v>1066.1508437943444</v>
      </c>
      <c r="F182" s="2">
        <f t="shared" si="19"/>
        <v>1730.7071904167724</v>
      </c>
      <c r="G182" s="2">
        <f t="shared" si="20"/>
        <v>100</v>
      </c>
      <c r="H182" s="2">
        <f t="shared" si="21"/>
        <v>275746.99962288927</v>
      </c>
    </row>
    <row r="183" spans="1:8" x14ac:dyDescent="0.25">
      <c r="A183">
        <v>175</v>
      </c>
      <c r="B183" s="7">
        <f t="shared" si="15"/>
        <v>50830</v>
      </c>
      <c r="C183" s="6">
        <f t="shared" si="16"/>
        <v>2796.8580342111168</v>
      </c>
      <c r="D183" s="2">
        <f t="shared" si="17"/>
        <v>275746.99962288927</v>
      </c>
      <c r="E183" s="2">
        <f t="shared" si="18"/>
        <v>1073.4392865680591</v>
      </c>
      <c r="F183" s="2">
        <f t="shared" si="19"/>
        <v>1723.4187476430577</v>
      </c>
      <c r="G183" s="2">
        <f t="shared" si="20"/>
        <v>100</v>
      </c>
      <c r="H183" s="2">
        <f t="shared" si="21"/>
        <v>274573.56033632118</v>
      </c>
    </row>
    <row r="184" spans="1:8" x14ac:dyDescent="0.25">
      <c r="A184">
        <v>176</v>
      </c>
      <c r="B184" s="7">
        <f t="shared" si="15"/>
        <v>50861</v>
      </c>
      <c r="C184" s="6">
        <f t="shared" si="16"/>
        <v>2796.8580342111168</v>
      </c>
      <c r="D184" s="2">
        <f t="shared" si="17"/>
        <v>274573.56033632118</v>
      </c>
      <c r="E184" s="2">
        <f t="shared" si="18"/>
        <v>1080.7732821091095</v>
      </c>
      <c r="F184" s="2">
        <f t="shared" si="19"/>
        <v>1716.0847521020073</v>
      </c>
      <c r="G184" s="2">
        <f t="shared" si="20"/>
        <v>100</v>
      </c>
      <c r="H184" s="2">
        <f t="shared" si="21"/>
        <v>273392.78705421207</v>
      </c>
    </row>
    <row r="185" spans="1:8" x14ac:dyDescent="0.25">
      <c r="A185">
        <v>177</v>
      </c>
      <c r="B185" s="7">
        <f t="shared" si="15"/>
        <v>50891</v>
      </c>
      <c r="C185" s="6">
        <f t="shared" si="16"/>
        <v>2796.8580342111168</v>
      </c>
      <c r="D185" s="2">
        <f t="shared" si="17"/>
        <v>273392.78705421207</v>
      </c>
      <c r="E185" s="2">
        <f t="shared" si="18"/>
        <v>1088.1531151222914</v>
      </c>
      <c r="F185" s="2">
        <f t="shared" si="19"/>
        <v>1708.7049190888254</v>
      </c>
      <c r="G185" s="2">
        <f t="shared" si="20"/>
        <v>100</v>
      </c>
      <c r="H185" s="2">
        <f t="shared" si="21"/>
        <v>272204.63393908978</v>
      </c>
    </row>
    <row r="186" spans="1:8" x14ac:dyDescent="0.25">
      <c r="A186">
        <v>178</v>
      </c>
      <c r="B186" s="7">
        <f t="shared" si="15"/>
        <v>50922</v>
      </c>
      <c r="C186" s="6">
        <f t="shared" si="16"/>
        <v>2796.8580342111168</v>
      </c>
      <c r="D186" s="2">
        <f t="shared" si="17"/>
        <v>272204.63393908978</v>
      </c>
      <c r="E186" s="2">
        <f t="shared" si="18"/>
        <v>1095.5790720918058</v>
      </c>
      <c r="F186" s="2">
        <f t="shared" si="19"/>
        <v>1701.278962119311</v>
      </c>
      <c r="G186" s="2">
        <f t="shared" si="20"/>
        <v>100</v>
      </c>
      <c r="H186" s="2">
        <f t="shared" si="21"/>
        <v>271009.05486699799</v>
      </c>
    </row>
    <row r="187" spans="1:8" x14ac:dyDescent="0.25">
      <c r="A187">
        <v>179</v>
      </c>
      <c r="B187" s="7">
        <f t="shared" si="15"/>
        <v>50952</v>
      </c>
      <c r="C187" s="6">
        <f t="shared" si="16"/>
        <v>2796.8580342111168</v>
      </c>
      <c r="D187" s="2">
        <f t="shared" si="17"/>
        <v>271009.05486699799</v>
      </c>
      <c r="E187" s="2">
        <f t="shared" si="18"/>
        <v>1103.0514412923794</v>
      </c>
      <c r="F187" s="2">
        <f t="shared" si="19"/>
        <v>1693.8065929187374</v>
      </c>
      <c r="G187" s="2">
        <f t="shared" si="20"/>
        <v>100</v>
      </c>
      <c r="H187" s="2">
        <f t="shared" si="21"/>
        <v>269806.0034257056</v>
      </c>
    </row>
    <row r="188" spans="1:8" x14ac:dyDescent="0.25">
      <c r="A188">
        <v>180</v>
      </c>
      <c r="B188" s="7">
        <f t="shared" si="15"/>
        <v>50983</v>
      </c>
      <c r="C188" s="6">
        <f t="shared" si="16"/>
        <v>2796.8580342111168</v>
      </c>
      <c r="D188" s="2">
        <f t="shared" si="17"/>
        <v>269806.0034257056</v>
      </c>
      <c r="E188" s="2">
        <f t="shared" si="18"/>
        <v>1110.570512800457</v>
      </c>
      <c r="F188" s="2">
        <f t="shared" si="19"/>
        <v>1686.2875214106598</v>
      </c>
      <c r="G188" s="2">
        <f t="shared" si="20"/>
        <v>100</v>
      </c>
      <c r="H188" s="2">
        <f t="shared" si="21"/>
        <v>268595.43291290512</v>
      </c>
    </row>
    <row r="189" spans="1:8" x14ac:dyDescent="0.25">
      <c r="A189">
        <v>181</v>
      </c>
      <c r="B189" s="7">
        <f t="shared" si="15"/>
        <v>51014</v>
      </c>
      <c r="C189" s="6">
        <f t="shared" si="16"/>
        <v>2796.8580342111168</v>
      </c>
      <c r="D189" s="2">
        <f t="shared" si="17"/>
        <v>268595.43291290512</v>
      </c>
      <c r="E189" s="2">
        <f t="shared" si="18"/>
        <v>1118.13657850546</v>
      </c>
      <c r="F189" s="2">
        <f t="shared" si="19"/>
        <v>1678.7214557056568</v>
      </c>
      <c r="G189" s="2">
        <f t="shared" si="20"/>
        <v>100</v>
      </c>
      <c r="H189" s="2">
        <f t="shared" si="21"/>
        <v>267377.29633439967</v>
      </c>
    </row>
    <row r="190" spans="1:8" x14ac:dyDescent="0.25">
      <c r="A190">
        <v>182</v>
      </c>
      <c r="B190" s="7">
        <f t="shared" si="15"/>
        <v>51044</v>
      </c>
      <c r="C190" s="6">
        <f t="shared" si="16"/>
        <v>2796.8580342111168</v>
      </c>
      <c r="D190" s="2">
        <f t="shared" si="17"/>
        <v>267377.29633439967</v>
      </c>
      <c r="E190" s="2">
        <f t="shared" si="18"/>
        <v>1125.7499321211189</v>
      </c>
      <c r="F190" s="2">
        <f t="shared" si="19"/>
        <v>1671.1081020899978</v>
      </c>
      <c r="G190" s="2">
        <f t="shared" si="20"/>
        <v>100</v>
      </c>
      <c r="H190" s="2">
        <f t="shared" si="21"/>
        <v>266151.54640227853</v>
      </c>
    </row>
    <row r="191" spans="1:8" x14ac:dyDescent="0.25">
      <c r="A191">
        <v>183</v>
      </c>
      <c r="B191" s="7">
        <f t="shared" si="15"/>
        <v>51075</v>
      </c>
      <c r="C191" s="6">
        <f t="shared" si="16"/>
        <v>2796.8580342111168</v>
      </c>
      <c r="D191" s="2">
        <f t="shared" si="17"/>
        <v>266151.54640227853</v>
      </c>
      <c r="E191" s="2">
        <f t="shared" si="18"/>
        <v>1133.4108691968761</v>
      </c>
      <c r="F191" s="2">
        <f t="shared" si="19"/>
        <v>1663.4471650142407</v>
      </c>
      <c r="G191" s="2">
        <f t="shared" si="20"/>
        <v>100</v>
      </c>
      <c r="H191" s="2">
        <f t="shared" si="21"/>
        <v>264918.13553308166</v>
      </c>
    </row>
    <row r="192" spans="1:8" x14ac:dyDescent="0.25">
      <c r="A192">
        <v>184</v>
      </c>
      <c r="B192" s="7">
        <f t="shared" si="15"/>
        <v>51105</v>
      </c>
      <c r="C192" s="6">
        <f t="shared" si="16"/>
        <v>2796.8580342111168</v>
      </c>
      <c r="D192" s="2">
        <f t="shared" si="17"/>
        <v>264918.13553308166</v>
      </c>
      <c r="E192" s="2">
        <f t="shared" si="18"/>
        <v>1141.1196871293566</v>
      </c>
      <c r="F192" s="2">
        <f t="shared" si="19"/>
        <v>1655.7383470817601</v>
      </c>
      <c r="G192" s="2">
        <f t="shared" si="20"/>
        <v>100</v>
      </c>
      <c r="H192" s="2">
        <f t="shared" si="21"/>
        <v>263677.01584595232</v>
      </c>
    </row>
    <row r="193" spans="1:8" x14ac:dyDescent="0.25">
      <c r="A193">
        <v>185</v>
      </c>
      <c r="B193" s="7">
        <f t="shared" si="15"/>
        <v>51136</v>
      </c>
      <c r="C193" s="6">
        <f t="shared" si="16"/>
        <v>2796.8580342111168</v>
      </c>
      <c r="D193" s="2">
        <f t="shared" si="17"/>
        <v>263677.01584595232</v>
      </c>
      <c r="E193" s="2">
        <f t="shared" si="18"/>
        <v>1148.8766851739149</v>
      </c>
      <c r="F193" s="2">
        <f t="shared" si="19"/>
        <v>1647.9813490372019</v>
      </c>
      <c r="G193" s="2">
        <f t="shared" si="20"/>
        <v>100</v>
      </c>
      <c r="H193" s="2">
        <f t="shared" si="21"/>
        <v>262428.13916077843</v>
      </c>
    </row>
    <row r="194" spans="1:8" x14ac:dyDescent="0.25">
      <c r="A194">
        <v>186</v>
      </c>
      <c r="B194" s="7">
        <f t="shared" si="15"/>
        <v>51167</v>
      </c>
      <c r="C194" s="6">
        <f t="shared" si="16"/>
        <v>2796.8580342111168</v>
      </c>
      <c r="D194" s="2">
        <f t="shared" si="17"/>
        <v>262428.13916077843</v>
      </c>
      <c r="E194" s="2">
        <f t="shared" si="18"/>
        <v>1156.6821644562517</v>
      </c>
      <c r="F194" s="2">
        <f t="shared" si="19"/>
        <v>1640.1758697548651</v>
      </c>
      <c r="G194" s="2">
        <f t="shared" si="20"/>
        <v>100</v>
      </c>
      <c r="H194" s="2">
        <f t="shared" si="21"/>
        <v>261171.45699632217</v>
      </c>
    </row>
    <row r="195" spans="1:8" x14ac:dyDescent="0.25">
      <c r="A195">
        <v>187</v>
      </c>
      <c r="B195" s="7">
        <f t="shared" si="15"/>
        <v>51196</v>
      </c>
      <c r="C195" s="6">
        <f t="shared" si="16"/>
        <v>2796.8580342111168</v>
      </c>
      <c r="D195" s="2">
        <f t="shared" si="17"/>
        <v>261171.45699632217</v>
      </c>
      <c r="E195" s="2">
        <f t="shared" si="18"/>
        <v>1164.5364279841033</v>
      </c>
      <c r="F195" s="2">
        <f t="shared" si="19"/>
        <v>1632.3216062270135</v>
      </c>
      <c r="G195" s="2">
        <f t="shared" si="20"/>
        <v>100</v>
      </c>
      <c r="H195" s="2">
        <f t="shared" si="21"/>
        <v>259906.92056833807</v>
      </c>
    </row>
    <row r="196" spans="1:8" x14ac:dyDescent="0.25">
      <c r="A196">
        <v>188</v>
      </c>
      <c r="B196" s="7">
        <f t="shared" si="15"/>
        <v>51227</v>
      </c>
      <c r="C196" s="6">
        <f t="shared" si="16"/>
        <v>2796.8580342111168</v>
      </c>
      <c r="D196" s="2">
        <f t="shared" si="17"/>
        <v>259906.92056833807</v>
      </c>
      <c r="E196" s="2">
        <f t="shared" si="18"/>
        <v>1172.4397806590039</v>
      </c>
      <c r="F196" s="2">
        <f t="shared" si="19"/>
        <v>1624.4182535521129</v>
      </c>
      <c r="G196" s="2">
        <f t="shared" si="20"/>
        <v>100</v>
      </c>
      <c r="H196" s="2">
        <f t="shared" si="21"/>
        <v>258634.48078767906</v>
      </c>
    </row>
    <row r="197" spans="1:8" x14ac:dyDescent="0.25">
      <c r="A197">
        <v>189</v>
      </c>
      <c r="B197" s="7">
        <f t="shared" si="15"/>
        <v>51257</v>
      </c>
      <c r="C197" s="6">
        <f t="shared" si="16"/>
        <v>2796.8580342111168</v>
      </c>
      <c r="D197" s="2">
        <f t="shared" si="17"/>
        <v>258634.48078767906</v>
      </c>
      <c r="E197" s="2">
        <f t="shared" si="18"/>
        <v>1180.3925292881229</v>
      </c>
      <c r="F197" s="2">
        <f t="shared" si="19"/>
        <v>1616.4655049229939</v>
      </c>
      <c r="G197" s="2">
        <f t="shared" si="20"/>
        <v>100</v>
      </c>
      <c r="H197" s="2">
        <f t="shared" si="21"/>
        <v>257354.08825839093</v>
      </c>
    </row>
    <row r="198" spans="1:8" x14ac:dyDescent="0.25">
      <c r="A198">
        <v>190</v>
      </c>
      <c r="B198" s="7">
        <f t="shared" si="15"/>
        <v>51288</v>
      </c>
      <c r="C198" s="6">
        <f t="shared" si="16"/>
        <v>2796.8580342111168</v>
      </c>
      <c r="D198" s="2">
        <f t="shared" si="17"/>
        <v>257354.08825839093</v>
      </c>
      <c r="E198" s="2">
        <f t="shared" si="18"/>
        <v>1188.3949825961736</v>
      </c>
      <c r="F198" s="2">
        <f t="shared" si="19"/>
        <v>1608.4630516149432</v>
      </c>
      <c r="G198" s="2">
        <f t="shared" si="20"/>
        <v>100</v>
      </c>
      <c r="H198" s="2">
        <f t="shared" si="21"/>
        <v>256065.69327579477</v>
      </c>
    </row>
    <row r="199" spans="1:8" x14ac:dyDescent="0.25">
      <c r="A199">
        <v>191</v>
      </c>
      <c r="B199" s="7">
        <f t="shared" si="15"/>
        <v>51318</v>
      </c>
      <c r="C199" s="6">
        <f t="shared" si="16"/>
        <v>2796.8580342111168</v>
      </c>
      <c r="D199" s="2">
        <f t="shared" si="17"/>
        <v>256065.69327579477</v>
      </c>
      <c r="E199" s="2">
        <f t="shared" si="18"/>
        <v>1196.4474512373997</v>
      </c>
      <c r="F199" s="2">
        <f t="shared" si="19"/>
        <v>1600.4105829737171</v>
      </c>
      <c r="G199" s="2">
        <f t="shared" si="20"/>
        <v>100</v>
      </c>
      <c r="H199" s="2">
        <f t="shared" si="21"/>
        <v>254769.24582455738</v>
      </c>
    </row>
    <row r="200" spans="1:8" x14ac:dyDescent="0.25">
      <c r="A200">
        <v>192</v>
      </c>
      <c r="B200" s="7">
        <f t="shared" si="15"/>
        <v>51349</v>
      </c>
      <c r="C200" s="6">
        <f t="shared" si="16"/>
        <v>2796.8580342111168</v>
      </c>
      <c r="D200" s="2">
        <f t="shared" si="17"/>
        <v>254769.24582455738</v>
      </c>
      <c r="E200" s="2">
        <f t="shared" si="18"/>
        <v>1204.5502478076332</v>
      </c>
      <c r="F200" s="2">
        <f t="shared" si="19"/>
        <v>1592.3077864034835</v>
      </c>
      <c r="G200" s="2">
        <f t="shared" si="20"/>
        <v>100</v>
      </c>
      <c r="H200" s="2">
        <f t="shared" si="21"/>
        <v>253464.69557674974</v>
      </c>
    </row>
    <row r="201" spans="1:8" x14ac:dyDescent="0.25">
      <c r="A201">
        <v>193</v>
      </c>
      <c r="B201" s="7">
        <f t="shared" si="15"/>
        <v>51380</v>
      </c>
      <c r="C201" s="6">
        <f t="shared" si="16"/>
        <v>2796.8580342111168</v>
      </c>
      <c r="D201" s="2">
        <f t="shared" si="17"/>
        <v>253464.69557674974</v>
      </c>
      <c r="E201" s="2">
        <f t="shared" si="18"/>
        <v>1212.703686856431</v>
      </c>
      <c r="F201" s="2">
        <f t="shared" si="19"/>
        <v>1584.1543473546858</v>
      </c>
      <c r="G201" s="2">
        <f t="shared" si="20"/>
        <v>100</v>
      </c>
      <c r="H201" s="2">
        <f t="shared" si="21"/>
        <v>252151.99188989331</v>
      </c>
    </row>
    <row r="202" spans="1:8" x14ac:dyDescent="0.25">
      <c r="A202">
        <v>194</v>
      </c>
      <c r="B202" s="7">
        <f t="shared" si="15"/>
        <v>51410</v>
      </c>
      <c r="C202" s="6">
        <f t="shared" si="16"/>
        <v>2796.8580342111168</v>
      </c>
      <c r="D202" s="2">
        <f t="shared" si="17"/>
        <v>252151.99188989331</v>
      </c>
      <c r="E202" s="2">
        <f t="shared" si="18"/>
        <v>1220.9080848992837</v>
      </c>
      <c r="F202" s="2">
        <f t="shared" si="19"/>
        <v>1575.9499493118331</v>
      </c>
      <c r="G202" s="2">
        <f t="shared" si="20"/>
        <v>100</v>
      </c>
      <c r="H202" s="2">
        <f t="shared" si="21"/>
        <v>250831.08380499404</v>
      </c>
    </row>
    <row r="203" spans="1:8" x14ac:dyDescent="0.25">
      <c r="A203">
        <v>195</v>
      </c>
      <c r="B203" s="7">
        <f t="shared" ref="B203:B266" si="22">EDATE(B202,1)</f>
        <v>51441</v>
      </c>
      <c r="C203" s="6">
        <f t="shared" ref="C203:C266" si="23">IF(D203&lt;=0,0,$B$4)</f>
        <v>2796.8580342111168</v>
      </c>
      <c r="D203" s="2">
        <f t="shared" ref="D203:D266" si="24">IF(H202&lt;=0,0,H202)</f>
        <v>250831.08380499404</v>
      </c>
      <c r="E203" s="2">
        <f t="shared" ref="E203:E266" si="25">+C203-F203</f>
        <v>1229.1637604299042</v>
      </c>
      <c r="F203" s="2">
        <f t="shared" ref="F203:F266" si="26">IF(D203&lt;=0,0,D203*($B$2/12))</f>
        <v>1567.6942737812126</v>
      </c>
      <c r="G203" s="2">
        <f t="shared" ref="G203:G266" si="27">IF(D203&lt;=$B$6,0,$B$6)</f>
        <v>100</v>
      </c>
      <c r="H203" s="2">
        <f t="shared" ref="H203:H266" si="28">+D203-E203-G203</f>
        <v>249501.92004456412</v>
      </c>
    </row>
    <row r="204" spans="1:8" x14ac:dyDescent="0.25">
      <c r="A204">
        <v>196</v>
      </c>
      <c r="B204" s="7">
        <f t="shared" si="22"/>
        <v>51471</v>
      </c>
      <c r="C204" s="6">
        <f t="shared" si="23"/>
        <v>2796.8580342111168</v>
      </c>
      <c r="D204" s="2">
        <f t="shared" si="24"/>
        <v>249501.92004456412</v>
      </c>
      <c r="E204" s="2">
        <f t="shared" si="25"/>
        <v>1237.4710339325911</v>
      </c>
      <c r="F204" s="2">
        <f t="shared" si="26"/>
        <v>1559.3870002785256</v>
      </c>
      <c r="G204" s="2">
        <f t="shared" si="27"/>
        <v>100</v>
      </c>
      <c r="H204" s="2">
        <f t="shared" si="28"/>
        <v>248164.44901063154</v>
      </c>
    </row>
    <row r="205" spans="1:8" x14ac:dyDescent="0.25">
      <c r="A205">
        <v>197</v>
      </c>
      <c r="B205" s="7">
        <f t="shared" si="22"/>
        <v>51502</v>
      </c>
      <c r="C205" s="6">
        <f t="shared" si="23"/>
        <v>2796.8580342111168</v>
      </c>
      <c r="D205" s="2">
        <f t="shared" si="24"/>
        <v>248164.44901063154</v>
      </c>
      <c r="E205" s="2">
        <f t="shared" si="25"/>
        <v>1245.8302278946699</v>
      </c>
      <c r="F205" s="2">
        <f t="shared" si="26"/>
        <v>1551.0278063164469</v>
      </c>
      <c r="G205" s="2">
        <f t="shared" si="27"/>
        <v>100</v>
      </c>
      <c r="H205" s="2">
        <f t="shared" si="28"/>
        <v>246818.61878273686</v>
      </c>
    </row>
    <row r="206" spans="1:8" x14ac:dyDescent="0.25">
      <c r="A206">
        <v>198</v>
      </c>
      <c r="B206" s="7">
        <f t="shared" si="22"/>
        <v>51533</v>
      </c>
      <c r="C206" s="6">
        <f t="shared" si="23"/>
        <v>2796.8580342111168</v>
      </c>
      <c r="D206" s="2">
        <f t="shared" si="24"/>
        <v>246818.61878273686</v>
      </c>
      <c r="E206" s="2">
        <f t="shared" si="25"/>
        <v>1254.2416668190115</v>
      </c>
      <c r="F206" s="2">
        <f t="shared" si="26"/>
        <v>1542.6163673921053</v>
      </c>
      <c r="G206" s="2">
        <f t="shared" si="27"/>
        <v>100</v>
      </c>
      <c r="H206" s="2">
        <f t="shared" si="28"/>
        <v>245464.37711591786</v>
      </c>
    </row>
    <row r="207" spans="1:8" x14ac:dyDescent="0.25">
      <c r="A207">
        <v>199</v>
      </c>
      <c r="B207" s="7">
        <f t="shared" si="22"/>
        <v>51561</v>
      </c>
      <c r="C207" s="6">
        <f t="shared" si="23"/>
        <v>2796.8580342111168</v>
      </c>
      <c r="D207" s="2">
        <f t="shared" si="24"/>
        <v>245464.37711591786</v>
      </c>
      <c r="E207" s="2">
        <f t="shared" si="25"/>
        <v>1262.7056772366302</v>
      </c>
      <c r="F207" s="2">
        <f t="shared" si="26"/>
        <v>1534.1523569744866</v>
      </c>
      <c r="G207" s="2">
        <f t="shared" si="27"/>
        <v>100</v>
      </c>
      <c r="H207" s="2">
        <f t="shared" si="28"/>
        <v>244101.67143868122</v>
      </c>
    </row>
    <row r="208" spans="1:8" x14ac:dyDescent="0.25">
      <c r="A208">
        <v>200</v>
      </c>
      <c r="B208" s="7">
        <f t="shared" si="22"/>
        <v>51592</v>
      </c>
      <c r="C208" s="6">
        <f t="shared" si="23"/>
        <v>2796.8580342111168</v>
      </c>
      <c r="D208" s="2">
        <f t="shared" si="24"/>
        <v>244101.67143868122</v>
      </c>
      <c r="E208" s="2">
        <f t="shared" si="25"/>
        <v>1271.2225877193594</v>
      </c>
      <c r="F208" s="2">
        <f t="shared" si="26"/>
        <v>1525.6354464917574</v>
      </c>
      <c r="G208" s="2">
        <f t="shared" si="27"/>
        <v>100</v>
      </c>
      <c r="H208" s="2">
        <f t="shared" si="28"/>
        <v>242730.44885096187</v>
      </c>
    </row>
    <row r="209" spans="1:8" x14ac:dyDescent="0.25">
      <c r="A209">
        <v>201</v>
      </c>
      <c r="B209" s="7">
        <f t="shared" si="22"/>
        <v>51622</v>
      </c>
      <c r="C209" s="6">
        <f t="shared" si="23"/>
        <v>2796.8580342111168</v>
      </c>
      <c r="D209" s="2">
        <f t="shared" si="24"/>
        <v>242730.44885096187</v>
      </c>
      <c r="E209" s="2">
        <f t="shared" si="25"/>
        <v>1279.7927288926053</v>
      </c>
      <c r="F209" s="2">
        <f t="shared" si="26"/>
        <v>1517.0653053185115</v>
      </c>
      <c r="G209" s="2">
        <f t="shared" si="27"/>
        <v>100</v>
      </c>
      <c r="H209" s="2">
        <f t="shared" si="28"/>
        <v>241350.65612206925</v>
      </c>
    </row>
    <row r="210" spans="1:8" x14ac:dyDescent="0.25">
      <c r="A210">
        <v>202</v>
      </c>
      <c r="B210" s="7">
        <f t="shared" si="22"/>
        <v>51653</v>
      </c>
      <c r="C210" s="6">
        <f t="shared" si="23"/>
        <v>2796.8580342111168</v>
      </c>
      <c r="D210" s="2">
        <f t="shared" si="24"/>
        <v>241350.65612206925</v>
      </c>
      <c r="E210" s="2">
        <f t="shared" si="25"/>
        <v>1288.4164334481841</v>
      </c>
      <c r="F210" s="2">
        <f t="shared" si="26"/>
        <v>1508.4416007629327</v>
      </c>
      <c r="G210" s="2">
        <f t="shared" si="27"/>
        <v>100</v>
      </c>
      <c r="H210" s="2">
        <f t="shared" si="28"/>
        <v>239962.23968862108</v>
      </c>
    </row>
    <row r="211" spans="1:8" x14ac:dyDescent="0.25">
      <c r="A211">
        <v>203</v>
      </c>
      <c r="B211" s="7">
        <f t="shared" si="22"/>
        <v>51683</v>
      </c>
      <c r="C211" s="6">
        <f t="shared" si="23"/>
        <v>2796.8580342111168</v>
      </c>
      <c r="D211" s="2">
        <f t="shared" si="24"/>
        <v>239962.23968862108</v>
      </c>
      <c r="E211" s="2">
        <f t="shared" si="25"/>
        <v>1297.0940361572352</v>
      </c>
      <c r="F211" s="2">
        <f t="shared" si="26"/>
        <v>1499.7639980538816</v>
      </c>
      <c r="G211" s="2">
        <f t="shared" si="27"/>
        <v>100</v>
      </c>
      <c r="H211" s="2">
        <f t="shared" si="28"/>
        <v>238565.14565246383</v>
      </c>
    </row>
    <row r="212" spans="1:8" x14ac:dyDescent="0.25">
      <c r="A212">
        <v>204</v>
      </c>
      <c r="B212" s="7">
        <f t="shared" si="22"/>
        <v>51714</v>
      </c>
      <c r="C212" s="6">
        <f t="shared" si="23"/>
        <v>2796.8580342111168</v>
      </c>
      <c r="D212" s="2">
        <f t="shared" si="24"/>
        <v>238565.14565246383</v>
      </c>
      <c r="E212" s="2">
        <f t="shared" si="25"/>
        <v>1305.825873883218</v>
      </c>
      <c r="F212" s="2">
        <f t="shared" si="26"/>
        <v>1491.0321603278987</v>
      </c>
      <c r="G212" s="2">
        <f t="shared" si="27"/>
        <v>100</v>
      </c>
      <c r="H212" s="2">
        <f t="shared" si="28"/>
        <v>237159.31977858063</v>
      </c>
    </row>
    <row r="213" spans="1:8" x14ac:dyDescent="0.25">
      <c r="A213">
        <v>205</v>
      </c>
      <c r="B213" s="7">
        <f t="shared" si="22"/>
        <v>51745</v>
      </c>
      <c r="C213" s="6">
        <f t="shared" si="23"/>
        <v>2796.8580342111168</v>
      </c>
      <c r="D213" s="2">
        <f t="shared" si="24"/>
        <v>237159.31977858063</v>
      </c>
      <c r="E213" s="2">
        <f t="shared" si="25"/>
        <v>1314.612285594988</v>
      </c>
      <c r="F213" s="2">
        <f t="shared" si="26"/>
        <v>1482.2457486161288</v>
      </c>
      <c r="G213" s="2">
        <f t="shared" si="27"/>
        <v>100</v>
      </c>
      <c r="H213" s="2">
        <f t="shared" si="28"/>
        <v>235744.70749298565</v>
      </c>
    </row>
    <row r="214" spans="1:8" x14ac:dyDescent="0.25">
      <c r="A214">
        <v>206</v>
      </c>
      <c r="B214" s="7">
        <f t="shared" si="22"/>
        <v>51775</v>
      </c>
      <c r="C214" s="6">
        <f t="shared" si="23"/>
        <v>2796.8580342111168</v>
      </c>
      <c r="D214" s="2">
        <f t="shared" si="24"/>
        <v>235744.70749298565</v>
      </c>
      <c r="E214" s="2">
        <f t="shared" si="25"/>
        <v>1323.4536123799567</v>
      </c>
      <c r="F214" s="2">
        <f t="shared" si="26"/>
        <v>1473.4044218311601</v>
      </c>
      <c r="G214" s="2">
        <f t="shared" si="27"/>
        <v>100</v>
      </c>
      <c r="H214" s="2">
        <f t="shared" si="28"/>
        <v>234321.25388060568</v>
      </c>
    </row>
    <row r="215" spans="1:8" x14ac:dyDescent="0.25">
      <c r="A215">
        <v>207</v>
      </c>
      <c r="B215" s="7">
        <f t="shared" si="22"/>
        <v>51806</v>
      </c>
      <c r="C215" s="6">
        <f t="shared" si="23"/>
        <v>2796.8580342111168</v>
      </c>
      <c r="D215" s="2">
        <f t="shared" si="24"/>
        <v>234321.25388060568</v>
      </c>
      <c r="E215" s="2">
        <f t="shared" si="25"/>
        <v>1332.3501974573314</v>
      </c>
      <c r="F215" s="2">
        <f t="shared" si="26"/>
        <v>1464.5078367537853</v>
      </c>
      <c r="G215" s="2">
        <f t="shared" si="27"/>
        <v>100</v>
      </c>
      <c r="H215" s="2">
        <f t="shared" si="28"/>
        <v>232888.90368314835</v>
      </c>
    </row>
    <row r="216" spans="1:8" x14ac:dyDescent="0.25">
      <c r="A216">
        <v>208</v>
      </c>
      <c r="B216" s="7">
        <f t="shared" si="22"/>
        <v>51836</v>
      </c>
      <c r="C216" s="6">
        <f t="shared" si="23"/>
        <v>2796.8580342111168</v>
      </c>
      <c r="D216" s="2">
        <f t="shared" si="24"/>
        <v>232888.90368314835</v>
      </c>
      <c r="E216" s="2">
        <f t="shared" si="25"/>
        <v>1341.3023861914396</v>
      </c>
      <c r="F216" s="2">
        <f t="shared" si="26"/>
        <v>1455.5556480196772</v>
      </c>
      <c r="G216" s="2">
        <f t="shared" si="27"/>
        <v>100</v>
      </c>
      <c r="H216" s="2">
        <f t="shared" si="28"/>
        <v>231447.60129695691</v>
      </c>
    </row>
    <row r="217" spans="1:8" x14ac:dyDescent="0.25">
      <c r="A217">
        <v>209</v>
      </c>
      <c r="B217" s="7">
        <f t="shared" si="22"/>
        <v>51867</v>
      </c>
      <c r="C217" s="6">
        <f t="shared" si="23"/>
        <v>2796.8580342111168</v>
      </c>
      <c r="D217" s="2">
        <f t="shared" si="24"/>
        <v>231447.60129695691</v>
      </c>
      <c r="E217" s="2">
        <f t="shared" si="25"/>
        <v>1350.3105261051362</v>
      </c>
      <c r="F217" s="2">
        <f t="shared" si="26"/>
        <v>1446.5475081059806</v>
      </c>
      <c r="G217" s="2">
        <f t="shared" si="27"/>
        <v>100</v>
      </c>
      <c r="H217" s="2">
        <f t="shared" si="28"/>
        <v>229997.29077085177</v>
      </c>
    </row>
    <row r="218" spans="1:8" x14ac:dyDescent="0.25">
      <c r="A218">
        <v>210</v>
      </c>
      <c r="B218" s="7">
        <f t="shared" si="22"/>
        <v>51898</v>
      </c>
      <c r="C218" s="6">
        <f t="shared" si="23"/>
        <v>2796.8580342111168</v>
      </c>
      <c r="D218" s="2">
        <f t="shared" si="24"/>
        <v>229997.29077085177</v>
      </c>
      <c r="E218" s="2">
        <f t="shared" si="25"/>
        <v>1359.3749668932933</v>
      </c>
      <c r="F218" s="2">
        <f t="shared" si="26"/>
        <v>1437.4830673178235</v>
      </c>
      <c r="G218" s="2">
        <f t="shared" si="27"/>
        <v>100</v>
      </c>
      <c r="H218" s="2">
        <f t="shared" si="28"/>
        <v>228537.91580395849</v>
      </c>
    </row>
    <row r="219" spans="1:8" x14ac:dyDescent="0.25">
      <c r="A219">
        <v>211</v>
      </c>
      <c r="B219" s="7">
        <f t="shared" si="22"/>
        <v>51926</v>
      </c>
      <c r="C219" s="6">
        <f t="shared" si="23"/>
        <v>2796.8580342111168</v>
      </c>
      <c r="D219" s="2">
        <f t="shared" si="24"/>
        <v>228537.91580395849</v>
      </c>
      <c r="E219" s="2">
        <f t="shared" si="25"/>
        <v>1368.4960604363764</v>
      </c>
      <c r="F219" s="2">
        <f t="shared" si="26"/>
        <v>1428.3619737747404</v>
      </c>
      <c r="G219" s="2">
        <f t="shared" si="27"/>
        <v>100</v>
      </c>
      <c r="H219" s="2">
        <f t="shared" si="28"/>
        <v>227069.4197435221</v>
      </c>
    </row>
    <row r="220" spans="1:8" x14ac:dyDescent="0.25">
      <c r="A220">
        <v>212</v>
      </c>
      <c r="B220" s="7">
        <f t="shared" si="22"/>
        <v>51957</v>
      </c>
      <c r="C220" s="6">
        <f t="shared" si="23"/>
        <v>2796.8580342111168</v>
      </c>
      <c r="D220" s="2">
        <f t="shared" si="24"/>
        <v>227069.4197435221</v>
      </c>
      <c r="E220" s="2">
        <f t="shared" si="25"/>
        <v>1377.6741608141037</v>
      </c>
      <c r="F220" s="2">
        <f t="shared" si="26"/>
        <v>1419.183873397013</v>
      </c>
      <c r="G220" s="2">
        <f t="shared" si="27"/>
        <v>100</v>
      </c>
      <c r="H220" s="2">
        <f t="shared" si="28"/>
        <v>225591.74558270798</v>
      </c>
    </row>
    <row r="221" spans="1:8" x14ac:dyDescent="0.25">
      <c r="A221">
        <v>213</v>
      </c>
      <c r="B221" s="7">
        <f t="shared" si="22"/>
        <v>51987</v>
      </c>
      <c r="C221" s="6">
        <f t="shared" si="23"/>
        <v>2796.8580342111168</v>
      </c>
      <c r="D221" s="2">
        <f t="shared" si="24"/>
        <v>225591.74558270798</v>
      </c>
      <c r="E221" s="2">
        <f t="shared" si="25"/>
        <v>1386.9096243191921</v>
      </c>
      <c r="F221" s="2">
        <f t="shared" si="26"/>
        <v>1409.9484098919247</v>
      </c>
      <c r="G221" s="2">
        <f t="shared" si="27"/>
        <v>100</v>
      </c>
      <c r="H221" s="2">
        <f t="shared" si="28"/>
        <v>224104.83595838878</v>
      </c>
    </row>
    <row r="222" spans="1:8" x14ac:dyDescent="0.25">
      <c r="A222">
        <v>214</v>
      </c>
      <c r="B222" s="7">
        <f t="shared" si="22"/>
        <v>52018</v>
      </c>
      <c r="C222" s="6">
        <f t="shared" si="23"/>
        <v>2796.8580342111168</v>
      </c>
      <c r="D222" s="2">
        <f t="shared" si="24"/>
        <v>224104.83595838878</v>
      </c>
      <c r="E222" s="2">
        <f t="shared" si="25"/>
        <v>1396.202809471187</v>
      </c>
      <c r="F222" s="2">
        <f t="shared" si="26"/>
        <v>1400.6552247399297</v>
      </c>
      <c r="G222" s="2">
        <f t="shared" si="27"/>
        <v>100</v>
      </c>
      <c r="H222" s="2">
        <f t="shared" si="28"/>
        <v>222608.63314891758</v>
      </c>
    </row>
    <row r="223" spans="1:8" x14ac:dyDescent="0.25">
      <c r="A223">
        <v>215</v>
      </c>
      <c r="B223" s="7">
        <f t="shared" si="22"/>
        <v>52048</v>
      </c>
      <c r="C223" s="6">
        <f t="shared" si="23"/>
        <v>2796.8580342111168</v>
      </c>
      <c r="D223" s="2">
        <f t="shared" si="24"/>
        <v>222608.63314891758</v>
      </c>
      <c r="E223" s="2">
        <f t="shared" si="25"/>
        <v>1405.5540770303821</v>
      </c>
      <c r="F223" s="2">
        <f t="shared" si="26"/>
        <v>1391.3039571807346</v>
      </c>
      <c r="G223" s="2">
        <f t="shared" si="27"/>
        <v>100</v>
      </c>
      <c r="H223" s="2">
        <f t="shared" si="28"/>
        <v>221103.07907188719</v>
      </c>
    </row>
    <row r="224" spans="1:8" x14ac:dyDescent="0.25">
      <c r="A224">
        <v>216</v>
      </c>
      <c r="B224" s="7">
        <f t="shared" si="22"/>
        <v>52079</v>
      </c>
      <c r="C224" s="6">
        <f t="shared" si="23"/>
        <v>2796.8580342111168</v>
      </c>
      <c r="D224" s="2">
        <f t="shared" si="24"/>
        <v>221103.07907188719</v>
      </c>
      <c r="E224" s="2">
        <f t="shared" si="25"/>
        <v>1414.9637900118221</v>
      </c>
      <c r="F224" s="2">
        <f t="shared" si="26"/>
        <v>1381.8942441992947</v>
      </c>
      <c r="G224" s="2">
        <f t="shared" si="27"/>
        <v>100</v>
      </c>
      <c r="H224" s="2">
        <f t="shared" si="28"/>
        <v>219588.11528187536</v>
      </c>
    </row>
    <row r="225" spans="1:8" x14ac:dyDescent="0.25">
      <c r="A225">
        <v>217</v>
      </c>
      <c r="B225" s="7">
        <f t="shared" si="22"/>
        <v>52110</v>
      </c>
      <c r="C225" s="6">
        <f t="shared" si="23"/>
        <v>2796.8580342111168</v>
      </c>
      <c r="D225" s="2">
        <f t="shared" si="24"/>
        <v>219588.11528187536</v>
      </c>
      <c r="E225" s="2">
        <f t="shared" si="25"/>
        <v>1424.432313699396</v>
      </c>
      <c r="F225" s="2">
        <f t="shared" si="26"/>
        <v>1372.4257205117208</v>
      </c>
      <c r="G225" s="2">
        <f t="shared" si="27"/>
        <v>100</v>
      </c>
      <c r="H225" s="2">
        <f t="shared" si="28"/>
        <v>218063.68296817597</v>
      </c>
    </row>
    <row r="226" spans="1:8" x14ac:dyDescent="0.25">
      <c r="A226">
        <v>218</v>
      </c>
      <c r="B226" s="7">
        <f t="shared" si="22"/>
        <v>52140</v>
      </c>
      <c r="C226" s="6">
        <f t="shared" si="23"/>
        <v>2796.8580342111168</v>
      </c>
      <c r="D226" s="2">
        <f t="shared" si="24"/>
        <v>218063.68296817597</v>
      </c>
      <c r="E226" s="2">
        <f t="shared" si="25"/>
        <v>1433.960015660017</v>
      </c>
      <c r="F226" s="2">
        <f t="shared" si="26"/>
        <v>1362.8980185510998</v>
      </c>
      <c r="G226" s="2">
        <f t="shared" si="27"/>
        <v>100</v>
      </c>
      <c r="H226" s="2">
        <f t="shared" si="28"/>
        <v>216529.72295251596</v>
      </c>
    </row>
    <row r="227" spans="1:8" x14ac:dyDescent="0.25">
      <c r="A227">
        <v>219</v>
      </c>
      <c r="B227" s="7">
        <f t="shared" si="22"/>
        <v>52171</v>
      </c>
      <c r="C227" s="6">
        <f t="shared" si="23"/>
        <v>2796.8580342111168</v>
      </c>
      <c r="D227" s="2">
        <f t="shared" si="24"/>
        <v>216529.72295251596</v>
      </c>
      <c r="E227" s="2">
        <f t="shared" si="25"/>
        <v>1443.5472657578921</v>
      </c>
      <c r="F227" s="2">
        <f t="shared" si="26"/>
        <v>1353.3107684532247</v>
      </c>
      <c r="G227" s="2">
        <f t="shared" si="27"/>
        <v>100</v>
      </c>
      <c r="H227" s="2">
        <f t="shared" si="28"/>
        <v>214986.17568675807</v>
      </c>
    </row>
    <row r="228" spans="1:8" x14ac:dyDescent="0.25">
      <c r="A228">
        <v>220</v>
      </c>
      <c r="B228" s="7">
        <f t="shared" si="22"/>
        <v>52201</v>
      </c>
      <c r="C228" s="6">
        <f t="shared" si="23"/>
        <v>2796.8580342111168</v>
      </c>
      <c r="D228" s="2">
        <f t="shared" si="24"/>
        <v>214986.17568675807</v>
      </c>
      <c r="E228" s="2">
        <f t="shared" si="25"/>
        <v>1453.1944361688788</v>
      </c>
      <c r="F228" s="2">
        <f t="shared" si="26"/>
        <v>1343.6635980422379</v>
      </c>
      <c r="G228" s="2">
        <f t="shared" si="27"/>
        <v>100</v>
      </c>
      <c r="H228" s="2">
        <f t="shared" si="28"/>
        <v>213432.98125058919</v>
      </c>
    </row>
    <row r="229" spans="1:8" x14ac:dyDescent="0.25">
      <c r="A229">
        <v>221</v>
      </c>
      <c r="B229" s="7">
        <f t="shared" si="22"/>
        <v>52232</v>
      </c>
      <c r="C229" s="6">
        <f t="shared" si="23"/>
        <v>2796.8580342111168</v>
      </c>
      <c r="D229" s="2">
        <f t="shared" si="24"/>
        <v>213432.98125058919</v>
      </c>
      <c r="E229" s="2">
        <f t="shared" si="25"/>
        <v>1462.9019013949344</v>
      </c>
      <c r="F229" s="2">
        <f t="shared" si="26"/>
        <v>1333.9561328161824</v>
      </c>
      <c r="G229" s="2">
        <f t="shared" si="27"/>
        <v>100</v>
      </c>
      <c r="H229" s="2">
        <f t="shared" si="28"/>
        <v>211870.07934919425</v>
      </c>
    </row>
    <row r="230" spans="1:8" x14ac:dyDescent="0.25">
      <c r="A230">
        <v>222</v>
      </c>
      <c r="B230" s="7">
        <f t="shared" si="22"/>
        <v>52263</v>
      </c>
      <c r="C230" s="6">
        <f t="shared" si="23"/>
        <v>2796.8580342111168</v>
      </c>
      <c r="D230" s="2">
        <f t="shared" si="24"/>
        <v>211870.07934919425</v>
      </c>
      <c r="E230" s="2">
        <f t="shared" si="25"/>
        <v>1472.6700382786528</v>
      </c>
      <c r="F230" s="2">
        <f t="shared" si="26"/>
        <v>1324.187995932464</v>
      </c>
      <c r="G230" s="2">
        <f t="shared" si="27"/>
        <v>100</v>
      </c>
      <c r="H230" s="2">
        <f t="shared" si="28"/>
        <v>210297.40931091559</v>
      </c>
    </row>
    <row r="231" spans="1:8" x14ac:dyDescent="0.25">
      <c r="A231">
        <v>223</v>
      </c>
      <c r="B231" s="7">
        <f t="shared" si="22"/>
        <v>52291</v>
      </c>
      <c r="C231" s="6">
        <f t="shared" si="23"/>
        <v>2796.8580342111168</v>
      </c>
      <c r="D231" s="2">
        <f t="shared" si="24"/>
        <v>210297.40931091559</v>
      </c>
      <c r="E231" s="2">
        <f t="shared" si="25"/>
        <v>1482.4992260178944</v>
      </c>
      <c r="F231" s="2">
        <f t="shared" si="26"/>
        <v>1314.3588081932223</v>
      </c>
      <c r="G231" s="2">
        <f t="shared" si="27"/>
        <v>100</v>
      </c>
      <c r="H231" s="2">
        <f t="shared" si="28"/>
        <v>208714.91008489771</v>
      </c>
    </row>
    <row r="232" spans="1:8" x14ac:dyDescent="0.25">
      <c r="A232">
        <v>224</v>
      </c>
      <c r="B232" s="7">
        <f t="shared" si="22"/>
        <v>52322</v>
      </c>
      <c r="C232" s="6">
        <f t="shared" si="23"/>
        <v>2796.8580342111168</v>
      </c>
      <c r="D232" s="2">
        <f t="shared" si="24"/>
        <v>208714.91008489771</v>
      </c>
      <c r="E232" s="2">
        <f t="shared" si="25"/>
        <v>1492.3898461805061</v>
      </c>
      <c r="F232" s="2">
        <f t="shared" si="26"/>
        <v>1304.4681880306107</v>
      </c>
      <c r="G232" s="2">
        <f t="shared" si="27"/>
        <v>100</v>
      </c>
      <c r="H232" s="2">
        <f t="shared" si="28"/>
        <v>207122.5202387172</v>
      </c>
    </row>
    <row r="233" spans="1:8" x14ac:dyDescent="0.25">
      <c r="A233">
        <v>225</v>
      </c>
      <c r="B233" s="7">
        <f t="shared" si="22"/>
        <v>52352</v>
      </c>
      <c r="C233" s="6">
        <f t="shared" si="23"/>
        <v>2796.8580342111168</v>
      </c>
      <c r="D233" s="2">
        <f t="shared" si="24"/>
        <v>207122.5202387172</v>
      </c>
      <c r="E233" s="2">
        <f t="shared" si="25"/>
        <v>1502.3422827191343</v>
      </c>
      <c r="F233" s="2">
        <f t="shared" si="26"/>
        <v>1294.5157514919824</v>
      </c>
      <c r="G233" s="2">
        <f t="shared" si="27"/>
        <v>100</v>
      </c>
      <c r="H233" s="2">
        <f t="shared" si="28"/>
        <v>205520.17795599808</v>
      </c>
    </row>
    <row r="234" spans="1:8" x14ac:dyDescent="0.25">
      <c r="A234">
        <v>226</v>
      </c>
      <c r="B234" s="7">
        <f t="shared" si="22"/>
        <v>52383</v>
      </c>
      <c r="C234" s="6">
        <f t="shared" si="23"/>
        <v>2796.8580342111168</v>
      </c>
      <c r="D234" s="2">
        <f t="shared" si="24"/>
        <v>205520.17795599808</v>
      </c>
      <c r="E234" s="2">
        <f t="shared" si="25"/>
        <v>1512.3569219861288</v>
      </c>
      <c r="F234" s="2">
        <f t="shared" si="26"/>
        <v>1284.501112224988</v>
      </c>
      <c r="G234" s="2">
        <f t="shared" si="27"/>
        <v>100</v>
      </c>
      <c r="H234" s="2">
        <f t="shared" si="28"/>
        <v>203907.82103401195</v>
      </c>
    </row>
    <row r="235" spans="1:8" x14ac:dyDescent="0.25">
      <c r="A235">
        <v>227</v>
      </c>
      <c r="B235" s="7">
        <f t="shared" si="22"/>
        <v>52413</v>
      </c>
      <c r="C235" s="6">
        <f t="shared" si="23"/>
        <v>2796.8580342111168</v>
      </c>
      <c r="D235" s="2">
        <f t="shared" si="24"/>
        <v>203907.82103401195</v>
      </c>
      <c r="E235" s="2">
        <f t="shared" si="25"/>
        <v>1522.4341527485421</v>
      </c>
      <c r="F235" s="2">
        <f t="shared" si="26"/>
        <v>1274.4238814625746</v>
      </c>
      <c r="G235" s="2">
        <f t="shared" si="27"/>
        <v>100</v>
      </c>
      <c r="H235" s="2">
        <f t="shared" si="28"/>
        <v>202285.3868812634</v>
      </c>
    </row>
    <row r="236" spans="1:8" x14ac:dyDescent="0.25">
      <c r="A236">
        <v>228</v>
      </c>
      <c r="B236" s="7">
        <f t="shared" si="22"/>
        <v>52444</v>
      </c>
      <c r="C236" s="6">
        <f t="shared" si="23"/>
        <v>2796.8580342111168</v>
      </c>
      <c r="D236" s="2">
        <f t="shared" si="24"/>
        <v>202285.3868812634</v>
      </c>
      <c r="E236" s="2">
        <f t="shared" si="25"/>
        <v>1532.5743662032205</v>
      </c>
      <c r="F236" s="2">
        <f t="shared" si="26"/>
        <v>1264.2836680078963</v>
      </c>
      <c r="G236" s="2">
        <f t="shared" si="27"/>
        <v>100</v>
      </c>
      <c r="H236" s="2">
        <f t="shared" si="28"/>
        <v>200652.81251506018</v>
      </c>
    </row>
    <row r="237" spans="1:8" x14ac:dyDescent="0.25">
      <c r="A237">
        <v>229</v>
      </c>
      <c r="B237" s="7">
        <f t="shared" si="22"/>
        <v>52475</v>
      </c>
      <c r="C237" s="6">
        <f t="shared" si="23"/>
        <v>2796.8580342111168</v>
      </c>
      <c r="D237" s="2">
        <f t="shared" si="24"/>
        <v>200652.81251506018</v>
      </c>
      <c r="E237" s="2">
        <f t="shared" si="25"/>
        <v>1542.7779559919907</v>
      </c>
      <c r="F237" s="2">
        <f t="shared" si="26"/>
        <v>1254.0800782191261</v>
      </c>
      <c r="G237" s="2">
        <f t="shared" si="27"/>
        <v>100</v>
      </c>
      <c r="H237" s="2">
        <f t="shared" si="28"/>
        <v>199010.03455906818</v>
      </c>
    </row>
    <row r="238" spans="1:8" x14ac:dyDescent="0.25">
      <c r="A238">
        <v>230</v>
      </c>
      <c r="B238" s="7">
        <f t="shared" si="22"/>
        <v>52505</v>
      </c>
      <c r="C238" s="6">
        <f t="shared" si="23"/>
        <v>2796.8580342111168</v>
      </c>
      <c r="D238" s="2">
        <f t="shared" si="24"/>
        <v>199010.03455906818</v>
      </c>
      <c r="E238" s="2">
        <f t="shared" si="25"/>
        <v>1553.0453182169408</v>
      </c>
      <c r="F238" s="2">
        <f t="shared" si="26"/>
        <v>1243.812715994176</v>
      </c>
      <c r="G238" s="2">
        <f t="shared" si="27"/>
        <v>100</v>
      </c>
      <c r="H238" s="2">
        <f t="shared" si="28"/>
        <v>197356.98924085125</v>
      </c>
    </row>
    <row r="239" spans="1:8" x14ac:dyDescent="0.25">
      <c r="A239">
        <v>231</v>
      </c>
      <c r="B239" s="7">
        <f t="shared" si="22"/>
        <v>52536</v>
      </c>
      <c r="C239" s="6">
        <f t="shared" si="23"/>
        <v>2796.8580342111168</v>
      </c>
      <c r="D239" s="2">
        <f t="shared" si="24"/>
        <v>197356.98924085125</v>
      </c>
      <c r="E239" s="2">
        <f t="shared" si="25"/>
        <v>1563.3768514557964</v>
      </c>
      <c r="F239" s="2">
        <f t="shared" si="26"/>
        <v>1233.4811827553203</v>
      </c>
      <c r="G239" s="2">
        <f t="shared" si="27"/>
        <v>100</v>
      </c>
      <c r="H239" s="2">
        <f t="shared" si="28"/>
        <v>195693.61238939545</v>
      </c>
    </row>
    <row r="240" spans="1:8" x14ac:dyDescent="0.25">
      <c r="A240">
        <v>232</v>
      </c>
      <c r="B240" s="7">
        <f t="shared" si="22"/>
        <v>52566</v>
      </c>
      <c r="C240" s="6">
        <f t="shared" si="23"/>
        <v>2796.8580342111168</v>
      </c>
      <c r="D240" s="2">
        <f t="shared" si="24"/>
        <v>195693.61238939545</v>
      </c>
      <c r="E240" s="2">
        <f t="shared" si="25"/>
        <v>1573.7729567773954</v>
      </c>
      <c r="F240" s="2">
        <f t="shared" si="26"/>
        <v>1223.0850774337214</v>
      </c>
      <c r="G240" s="2">
        <f t="shared" si="27"/>
        <v>100</v>
      </c>
      <c r="H240" s="2">
        <f t="shared" si="28"/>
        <v>194019.83943261806</v>
      </c>
    </row>
    <row r="241" spans="1:8" x14ac:dyDescent="0.25">
      <c r="A241">
        <v>233</v>
      </c>
      <c r="B241" s="7">
        <f t="shared" si="22"/>
        <v>52597</v>
      </c>
      <c r="C241" s="6">
        <f t="shared" si="23"/>
        <v>2796.8580342111168</v>
      </c>
      <c r="D241" s="2">
        <f t="shared" si="24"/>
        <v>194019.83943261806</v>
      </c>
      <c r="E241" s="2">
        <f t="shared" si="25"/>
        <v>1584.2340377572541</v>
      </c>
      <c r="F241" s="2">
        <f t="shared" si="26"/>
        <v>1212.6239964538627</v>
      </c>
      <c r="G241" s="2">
        <f t="shared" si="27"/>
        <v>100</v>
      </c>
      <c r="H241" s="2">
        <f t="shared" si="28"/>
        <v>192335.60539486082</v>
      </c>
    </row>
    <row r="242" spans="1:8" x14ac:dyDescent="0.25">
      <c r="A242">
        <v>234</v>
      </c>
      <c r="B242" s="7">
        <f t="shared" si="22"/>
        <v>52628</v>
      </c>
      <c r="C242" s="6">
        <f t="shared" si="23"/>
        <v>2796.8580342111168</v>
      </c>
      <c r="D242" s="2">
        <f t="shared" si="24"/>
        <v>192335.60539486082</v>
      </c>
      <c r="E242" s="2">
        <f t="shared" si="25"/>
        <v>1594.7605004932368</v>
      </c>
      <c r="F242" s="2">
        <f t="shared" si="26"/>
        <v>1202.09753371788</v>
      </c>
      <c r="G242" s="2">
        <f t="shared" si="27"/>
        <v>100</v>
      </c>
      <c r="H242" s="2">
        <f t="shared" si="28"/>
        <v>190640.84489436759</v>
      </c>
    </row>
    <row r="243" spans="1:8" x14ac:dyDescent="0.25">
      <c r="A243">
        <v>235</v>
      </c>
      <c r="B243" s="7">
        <f t="shared" si="22"/>
        <v>52657</v>
      </c>
      <c r="C243" s="6">
        <f t="shared" si="23"/>
        <v>2796.8580342111168</v>
      </c>
      <c r="D243" s="2">
        <f t="shared" si="24"/>
        <v>190640.84489436759</v>
      </c>
      <c r="E243" s="2">
        <f t="shared" si="25"/>
        <v>1605.3527536213194</v>
      </c>
      <c r="F243" s="2">
        <f t="shared" si="26"/>
        <v>1191.5052805897974</v>
      </c>
      <c r="G243" s="2">
        <f t="shared" si="27"/>
        <v>100</v>
      </c>
      <c r="H243" s="2">
        <f t="shared" si="28"/>
        <v>188935.49214074627</v>
      </c>
    </row>
    <row r="244" spans="1:8" x14ac:dyDescent="0.25">
      <c r="A244">
        <v>236</v>
      </c>
      <c r="B244" s="7">
        <f t="shared" si="22"/>
        <v>52688</v>
      </c>
      <c r="C244" s="6">
        <f t="shared" si="23"/>
        <v>2796.8580342111168</v>
      </c>
      <c r="D244" s="2">
        <f t="shared" si="24"/>
        <v>188935.49214074627</v>
      </c>
      <c r="E244" s="2">
        <f t="shared" si="25"/>
        <v>1616.0112083314527</v>
      </c>
      <c r="F244" s="2">
        <f t="shared" si="26"/>
        <v>1180.846825879664</v>
      </c>
      <c r="G244" s="2">
        <f t="shared" si="27"/>
        <v>100</v>
      </c>
      <c r="H244" s="2">
        <f t="shared" si="28"/>
        <v>187219.48093241482</v>
      </c>
    </row>
    <row r="245" spans="1:8" x14ac:dyDescent="0.25">
      <c r="A245">
        <v>237</v>
      </c>
      <c r="B245" s="7">
        <f t="shared" si="22"/>
        <v>52718</v>
      </c>
      <c r="C245" s="6">
        <f t="shared" si="23"/>
        <v>2796.8580342111168</v>
      </c>
      <c r="D245" s="2">
        <f t="shared" si="24"/>
        <v>187219.48093241482</v>
      </c>
      <c r="E245" s="2">
        <f t="shared" si="25"/>
        <v>1626.7362783835242</v>
      </c>
      <c r="F245" s="2">
        <f t="shared" si="26"/>
        <v>1170.1217558275926</v>
      </c>
      <c r="G245" s="2">
        <f t="shared" si="27"/>
        <v>100</v>
      </c>
      <c r="H245" s="2">
        <f t="shared" si="28"/>
        <v>185492.7446540313</v>
      </c>
    </row>
    <row r="246" spans="1:8" x14ac:dyDescent="0.25">
      <c r="A246">
        <v>238</v>
      </c>
      <c r="B246" s="7">
        <f t="shared" si="22"/>
        <v>52749</v>
      </c>
      <c r="C246" s="6">
        <f t="shared" si="23"/>
        <v>2796.8580342111168</v>
      </c>
      <c r="D246" s="2">
        <f t="shared" si="24"/>
        <v>185492.7446540313</v>
      </c>
      <c r="E246" s="2">
        <f t="shared" si="25"/>
        <v>1637.5283801234214</v>
      </c>
      <c r="F246" s="2">
        <f t="shared" si="26"/>
        <v>1159.3296540876954</v>
      </c>
      <c r="G246" s="2">
        <f t="shared" si="27"/>
        <v>100</v>
      </c>
      <c r="H246" s="2">
        <f t="shared" si="28"/>
        <v>183755.21627390786</v>
      </c>
    </row>
    <row r="247" spans="1:8" x14ac:dyDescent="0.25">
      <c r="A247">
        <v>239</v>
      </c>
      <c r="B247" s="7">
        <f t="shared" si="22"/>
        <v>52779</v>
      </c>
      <c r="C247" s="6">
        <f t="shared" si="23"/>
        <v>2796.8580342111168</v>
      </c>
      <c r="D247" s="2">
        <f t="shared" si="24"/>
        <v>183755.21627390786</v>
      </c>
      <c r="E247" s="2">
        <f t="shared" si="25"/>
        <v>1648.3879324991926</v>
      </c>
      <c r="F247" s="2">
        <f t="shared" si="26"/>
        <v>1148.4701017119241</v>
      </c>
      <c r="G247" s="2">
        <f t="shared" si="27"/>
        <v>100</v>
      </c>
      <c r="H247" s="2">
        <f t="shared" si="28"/>
        <v>182006.82834140866</v>
      </c>
    </row>
    <row r="248" spans="1:8" x14ac:dyDescent="0.25">
      <c r="A248">
        <v>240</v>
      </c>
      <c r="B248" s="7">
        <f t="shared" si="22"/>
        <v>52810</v>
      </c>
      <c r="C248" s="6">
        <f t="shared" si="23"/>
        <v>2796.8580342111168</v>
      </c>
      <c r="D248" s="2">
        <f t="shared" si="24"/>
        <v>182006.82834140866</v>
      </c>
      <c r="E248" s="2">
        <f t="shared" si="25"/>
        <v>1659.3153570773127</v>
      </c>
      <c r="F248" s="2">
        <f t="shared" si="26"/>
        <v>1137.5426771338041</v>
      </c>
      <c r="G248" s="2">
        <f t="shared" si="27"/>
        <v>100</v>
      </c>
      <c r="H248" s="2">
        <f t="shared" si="28"/>
        <v>180247.51298433135</v>
      </c>
    </row>
    <row r="249" spans="1:8" x14ac:dyDescent="0.25">
      <c r="A249">
        <v>241</v>
      </c>
      <c r="B249" s="7">
        <f t="shared" si="22"/>
        <v>52841</v>
      </c>
      <c r="C249" s="6">
        <f t="shared" si="23"/>
        <v>2796.8580342111168</v>
      </c>
      <c r="D249" s="2">
        <f t="shared" si="24"/>
        <v>180247.51298433135</v>
      </c>
      <c r="E249" s="2">
        <f t="shared" si="25"/>
        <v>1670.3110780590459</v>
      </c>
      <c r="F249" s="2">
        <f t="shared" si="26"/>
        <v>1126.5469561520708</v>
      </c>
      <c r="G249" s="2">
        <f t="shared" si="27"/>
        <v>100</v>
      </c>
      <c r="H249" s="2">
        <f t="shared" si="28"/>
        <v>178477.2019062723</v>
      </c>
    </row>
    <row r="250" spans="1:8" x14ac:dyDescent="0.25">
      <c r="A250">
        <v>242</v>
      </c>
      <c r="B250" s="7">
        <f t="shared" si="22"/>
        <v>52871</v>
      </c>
      <c r="C250" s="6">
        <f t="shared" si="23"/>
        <v>2796.8580342111168</v>
      </c>
      <c r="D250" s="2">
        <f t="shared" si="24"/>
        <v>178477.2019062723</v>
      </c>
      <c r="E250" s="2">
        <f t="shared" si="25"/>
        <v>1681.3755222969151</v>
      </c>
      <c r="F250" s="2">
        <f t="shared" si="26"/>
        <v>1115.4825119142017</v>
      </c>
      <c r="G250" s="2">
        <f t="shared" si="27"/>
        <v>100</v>
      </c>
      <c r="H250" s="2">
        <f t="shared" si="28"/>
        <v>176695.82638397539</v>
      </c>
    </row>
    <row r="251" spans="1:8" x14ac:dyDescent="0.25">
      <c r="A251">
        <v>243</v>
      </c>
      <c r="B251" s="7">
        <f t="shared" si="22"/>
        <v>52902</v>
      </c>
      <c r="C251" s="6">
        <f t="shared" si="23"/>
        <v>2796.8580342111168</v>
      </c>
      <c r="D251" s="2">
        <f t="shared" si="24"/>
        <v>176695.82638397539</v>
      </c>
      <c r="E251" s="2">
        <f t="shared" si="25"/>
        <v>1692.5091193112708</v>
      </c>
      <c r="F251" s="2">
        <f t="shared" si="26"/>
        <v>1104.348914899846</v>
      </c>
      <c r="G251" s="2">
        <f t="shared" si="27"/>
        <v>100</v>
      </c>
      <c r="H251" s="2">
        <f t="shared" si="28"/>
        <v>174903.31726466413</v>
      </c>
    </row>
    <row r="252" spans="1:8" x14ac:dyDescent="0.25">
      <c r="A252">
        <v>244</v>
      </c>
      <c r="B252" s="7">
        <f t="shared" si="22"/>
        <v>52932</v>
      </c>
      <c r="C252" s="6">
        <f t="shared" si="23"/>
        <v>2796.8580342111168</v>
      </c>
      <c r="D252" s="2">
        <f t="shared" si="24"/>
        <v>174903.31726466413</v>
      </c>
      <c r="E252" s="2">
        <f t="shared" si="25"/>
        <v>1703.7123013069661</v>
      </c>
      <c r="F252" s="2">
        <f t="shared" si="26"/>
        <v>1093.1457329041507</v>
      </c>
      <c r="G252" s="2">
        <f t="shared" si="27"/>
        <v>100</v>
      </c>
      <c r="H252" s="2">
        <f t="shared" si="28"/>
        <v>173099.60496335715</v>
      </c>
    </row>
    <row r="253" spans="1:8" x14ac:dyDescent="0.25">
      <c r="A253">
        <v>245</v>
      </c>
      <c r="B253" s="7">
        <f t="shared" si="22"/>
        <v>52963</v>
      </c>
      <c r="C253" s="6">
        <f t="shared" si="23"/>
        <v>2796.8580342111168</v>
      </c>
      <c r="D253" s="2">
        <f t="shared" si="24"/>
        <v>173099.60496335715</v>
      </c>
      <c r="E253" s="2">
        <f t="shared" si="25"/>
        <v>1714.9855031901348</v>
      </c>
      <c r="F253" s="2">
        <f t="shared" si="26"/>
        <v>1081.872531020982</v>
      </c>
      <c r="G253" s="2">
        <f t="shared" si="27"/>
        <v>100</v>
      </c>
      <c r="H253" s="2">
        <f t="shared" si="28"/>
        <v>171284.61946016701</v>
      </c>
    </row>
    <row r="254" spans="1:8" x14ac:dyDescent="0.25">
      <c r="A254">
        <v>246</v>
      </c>
      <c r="B254" s="7">
        <f t="shared" si="22"/>
        <v>52994</v>
      </c>
      <c r="C254" s="6">
        <f t="shared" si="23"/>
        <v>2796.8580342111168</v>
      </c>
      <c r="D254" s="2">
        <f t="shared" si="24"/>
        <v>171284.61946016701</v>
      </c>
      <c r="E254" s="2">
        <f t="shared" si="25"/>
        <v>1726.3291625850729</v>
      </c>
      <c r="F254" s="2">
        <f t="shared" si="26"/>
        <v>1070.5288716260438</v>
      </c>
      <c r="G254" s="2">
        <f t="shared" si="27"/>
        <v>100</v>
      </c>
      <c r="H254" s="2">
        <f t="shared" si="28"/>
        <v>169458.29029758193</v>
      </c>
    </row>
    <row r="255" spans="1:8" x14ac:dyDescent="0.25">
      <c r="A255">
        <v>247</v>
      </c>
      <c r="B255" s="7">
        <f t="shared" si="22"/>
        <v>53022</v>
      </c>
      <c r="C255" s="6">
        <f t="shared" si="23"/>
        <v>2796.8580342111168</v>
      </c>
      <c r="D255" s="2">
        <f t="shared" si="24"/>
        <v>169458.29029758193</v>
      </c>
      <c r="E255" s="2">
        <f t="shared" si="25"/>
        <v>1737.7437198512298</v>
      </c>
      <c r="F255" s="2">
        <f t="shared" si="26"/>
        <v>1059.114314359887</v>
      </c>
      <c r="G255" s="2">
        <f t="shared" si="27"/>
        <v>100</v>
      </c>
      <c r="H255" s="2">
        <f t="shared" si="28"/>
        <v>167620.54657773071</v>
      </c>
    </row>
    <row r="256" spans="1:8" x14ac:dyDescent="0.25">
      <c r="A256">
        <v>248</v>
      </c>
      <c r="B256" s="7">
        <f t="shared" si="22"/>
        <v>53053</v>
      </c>
      <c r="C256" s="6">
        <f t="shared" si="23"/>
        <v>2796.8580342111168</v>
      </c>
      <c r="D256" s="2">
        <f t="shared" si="24"/>
        <v>167620.54657773071</v>
      </c>
      <c r="E256" s="2">
        <f t="shared" si="25"/>
        <v>1749.2296181002998</v>
      </c>
      <c r="F256" s="2">
        <f t="shared" si="26"/>
        <v>1047.6284161108169</v>
      </c>
      <c r="G256" s="2">
        <f t="shared" si="27"/>
        <v>100</v>
      </c>
      <c r="H256" s="2">
        <f t="shared" si="28"/>
        <v>165771.31695963041</v>
      </c>
    </row>
    <row r="257" spans="1:8" x14ac:dyDescent="0.25">
      <c r="A257">
        <v>249</v>
      </c>
      <c r="B257" s="7">
        <f t="shared" si="22"/>
        <v>53083</v>
      </c>
      <c r="C257" s="6">
        <f t="shared" si="23"/>
        <v>2796.8580342111168</v>
      </c>
      <c r="D257" s="2">
        <f t="shared" si="24"/>
        <v>165771.31695963041</v>
      </c>
      <c r="E257" s="2">
        <f t="shared" si="25"/>
        <v>1760.7873032134269</v>
      </c>
      <c r="F257" s="2">
        <f t="shared" si="26"/>
        <v>1036.0707309976899</v>
      </c>
      <c r="G257" s="2">
        <f t="shared" si="27"/>
        <v>100</v>
      </c>
      <c r="H257" s="2">
        <f t="shared" si="28"/>
        <v>163910.52965641697</v>
      </c>
    </row>
    <row r="258" spans="1:8" x14ac:dyDescent="0.25">
      <c r="A258">
        <v>250</v>
      </c>
      <c r="B258" s="7">
        <f t="shared" si="22"/>
        <v>53114</v>
      </c>
      <c r="C258" s="6">
        <f t="shared" si="23"/>
        <v>2796.8580342111168</v>
      </c>
      <c r="D258" s="2">
        <f t="shared" si="24"/>
        <v>163910.52965641697</v>
      </c>
      <c r="E258" s="2">
        <f t="shared" si="25"/>
        <v>1772.4172238585109</v>
      </c>
      <c r="F258" s="2">
        <f t="shared" si="26"/>
        <v>1024.4408103526059</v>
      </c>
      <c r="G258" s="2">
        <f t="shared" si="27"/>
        <v>100</v>
      </c>
      <c r="H258" s="2">
        <f t="shared" si="28"/>
        <v>162038.11243255847</v>
      </c>
    </row>
    <row r="259" spans="1:8" x14ac:dyDescent="0.25">
      <c r="A259">
        <v>251</v>
      </c>
      <c r="B259" s="7">
        <f t="shared" si="22"/>
        <v>53144</v>
      </c>
      <c r="C259" s="6">
        <f t="shared" si="23"/>
        <v>2796.8580342111168</v>
      </c>
      <c r="D259" s="2">
        <f t="shared" si="24"/>
        <v>162038.11243255847</v>
      </c>
      <c r="E259" s="2">
        <f t="shared" si="25"/>
        <v>1784.1198315076265</v>
      </c>
      <c r="F259" s="2">
        <f t="shared" si="26"/>
        <v>1012.7382027034903</v>
      </c>
      <c r="G259" s="2">
        <f t="shared" si="27"/>
        <v>100</v>
      </c>
      <c r="H259" s="2">
        <f t="shared" si="28"/>
        <v>160153.99260105085</v>
      </c>
    </row>
    <row r="260" spans="1:8" x14ac:dyDescent="0.25">
      <c r="A260">
        <v>252</v>
      </c>
      <c r="B260" s="7">
        <f t="shared" si="22"/>
        <v>53175</v>
      </c>
      <c r="C260" s="6">
        <f t="shared" si="23"/>
        <v>2796.8580342111168</v>
      </c>
      <c r="D260" s="2">
        <f t="shared" si="24"/>
        <v>160153.99260105085</v>
      </c>
      <c r="E260" s="2">
        <f t="shared" si="25"/>
        <v>1795.895580454549</v>
      </c>
      <c r="F260" s="2">
        <f t="shared" si="26"/>
        <v>1000.9624537565677</v>
      </c>
      <c r="G260" s="2">
        <f t="shared" si="27"/>
        <v>100</v>
      </c>
      <c r="H260" s="2">
        <f t="shared" si="28"/>
        <v>158258.09702059629</v>
      </c>
    </row>
    <row r="261" spans="1:8" x14ac:dyDescent="0.25">
      <c r="A261">
        <v>253</v>
      </c>
      <c r="B261" s="7">
        <f t="shared" si="22"/>
        <v>53206</v>
      </c>
      <c r="C261" s="6">
        <f t="shared" si="23"/>
        <v>2796.8580342111168</v>
      </c>
      <c r="D261" s="2">
        <f t="shared" si="24"/>
        <v>158258.09702059629</v>
      </c>
      <c r="E261" s="2">
        <f t="shared" si="25"/>
        <v>1807.74492783239</v>
      </c>
      <c r="F261" s="2">
        <f t="shared" si="26"/>
        <v>989.1131063787268</v>
      </c>
      <c r="G261" s="2">
        <f t="shared" si="27"/>
        <v>100</v>
      </c>
      <c r="H261" s="2">
        <f t="shared" si="28"/>
        <v>156350.3520927639</v>
      </c>
    </row>
    <row r="262" spans="1:8" x14ac:dyDescent="0.25">
      <c r="A262">
        <v>254</v>
      </c>
      <c r="B262" s="7">
        <f t="shared" si="22"/>
        <v>53236</v>
      </c>
      <c r="C262" s="6">
        <f t="shared" si="23"/>
        <v>2796.8580342111168</v>
      </c>
      <c r="D262" s="2">
        <f t="shared" si="24"/>
        <v>156350.3520927639</v>
      </c>
      <c r="E262" s="2">
        <f t="shared" si="25"/>
        <v>1819.6683336313424</v>
      </c>
      <c r="F262" s="2">
        <f t="shared" si="26"/>
        <v>977.18970057977435</v>
      </c>
      <c r="G262" s="2">
        <f t="shared" si="27"/>
        <v>100</v>
      </c>
      <c r="H262" s="2">
        <f t="shared" si="28"/>
        <v>154430.68375913257</v>
      </c>
    </row>
    <row r="263" spans="1:8" x14ac:dyDescent="0.25">
      <c r="A263">
        <v>255</v>
      </c>
      <c r="B263" s="7">
        <f t="shared" si="22"/>
        <v>53267</v>
      </c>
      <c r="C263" s="6">
        <f t="shared" si="23"/>
        <v>2796.8580342111168</v>
      </c>
      <c r="D263" s="2">
        <f t="shared" si="24"/>
        <v>154430.68375913257</v>
      </c>
      <c r="E263" s="2">
        <f t="shared" si="25"/>
        <v>1831.6662607165383</v>
      </c>
      <c r="F263" s="2">
        <f t="shared" si="26"/>
        <v>965.19177349457846</v>
      </c>
      <c r="G263" s="2">
        <f t="shared" si="27"/>
        <v>100</v>
      </c>
      <c r="H263" s="2">
        <f t="shared" si="28"/>
        <v>152499.01749841604</v>
      </c>
    </row>
    <row r="264" spans="1:8" x14ac:dyDescent="0.25">
      <c r="A264">
        <v>256</v>
      </c>
      <c r="B264" s="7">
        <f t="shared" si="22"/>
        <v>53297</v>
      </c>
      <c r="C264" s="6">
        <f t="shared" si="23"/>
        <v>2796.8580342111168</v>
      </c>
      <c r="D264" s="2">
        <f t="shared" si="24"/>
        <v>152499.01749841604</v>
      </c>
      <c r="E264" s="2">
        <f t="shared" si="25"/>
        <v>1843.7391748460166</v>
      </c>
      <c r="F264" s="2">
        <f t="shared" si="26"/>
        <v>953.11885936510021</v>
      </c>
      <c r="G264" s="2">
        <f t="shared" si="27"/>
        <v>100</v>
      </c>
      <c r="H264" s="2">
        <f t="shared" si="28"/>
        <v>150555.27832357003</v>
      </c>
    </row>
    <row r="265" spans="1:8" x14ac:dyDescent="0.25">
      <c r="A265">
        <v>257</v>
      </c>
      <c r="B265" s="7">
        <f t="shared" si="22"/>
        <v>53328</v>
      </c>
      <c r="C265" s="6">
        <f t="shared" si="23"/>
        <v>2796.8580342111168</v>
      </c>
      <c r="D265" s="2">
        <f t="shared" si="24"/>
        <v>150555.27832357003</v>
      </c>
      <c r="E265" s="2">
        <f t="shared" si="25"/>
        <v>1855.8875446888042</v>
      </c>
      <c r="F265" s="2">
        <f t="shared" si="26"/>
        <v>940.97048952231262</v>
      </c>
      <c r="G265" s="2">
        <f t="shared" si="27"/>
        <v>100</v>
      </c>
      <c r="H265" s="2">
        <f t="shared" si="28"/>
        <v>148599.39077888124</v>
      </c>
    </row>
    <row r="266" spans="1:8" x14ac:dyDescent="0.25">
      <c r="A266">
        <v>258</v>
      </c>
      <c r="B266" s="7">
        <f t="shared" si="22"/>
        <v>53359</v>
      </c>
      <c r="C266" s="6">
        <f t="shared" si="23"/>
        <v>2796.8580342111168</v>
      </c>
      <c r="D266" s="2">
        <f t="shared" si="24"/>
        <v>148599.39077888124</v>
      </c>
      <c r="E266" s="2">
        <f t="shared" si="25"/>
        <v>1868.1118418431092</v>
      </c>
      <c r="F266" s="2">
        <f t="shared" si="26"/>
        <v>928.74619236800766</v>
      </c>
      <c r="G266" s="2">
        <f t="shared" si="27"/>
        <v>100</v>
      </c>
      <c r="H266" s="2">
        <f t="shared" si="28"/>
        <v>146631.27893703812</v>
      </c>
    </row>
    <row r="267" spans="1:8" x14ac:dyDescent="0.25">
      <c r="A267">
        <v>259</v>
      </c>
      <c r="B267" s="7">
        <f t="shared" ref="B267:B330" si="29">EDATE(B266,1)</f>
        <v>53387</v>
      </c>
      <c r="C267" s="6">
        <f t="shared" ref="C267:C330" si="30">IF(D267&lt;=0,0,$B$4)</f>
        <v>2796.8580342111168</v>
      </c>
      <c r="D267" s="2">
        <f t="shared" ref="D267:D330" si="31">IF(H266&lt;=0,0,H266)</f>
        <v>146631.27893703812</v>
      </c>
      <c r="E267" s="2">
        <f t="shared" ref="E267:E330" si="32">+C267-F267</f>
        <v>1880.4125408546286</v>
      </c>
      <c r="F267" s="2">
        <f t="shared" ref="F267:F330" si="33">IF(D267&lt;=0,0,D267*($B$2/12))</f>
        <v>916.44549335648821</v>
      </c>
      <c r="G267" s="2">
        <f t="shared" ref="G267:G330" si="34">IF(D267&lt;=$B$6,0,$B$6)</f>
        <v>100</v>
      </c>
      <c r="H267" s="2">
        <f t="shared" ref="H267:H330" si="35">+D267-E267-G267</f>
        <v>144650.8663961835</v>
      </c>
    </row>
    <row r="268" spans="1:8" x14ac:dyDescent="0.25">
      <c r="A268">
        <v>260</v>
      </c>
      <c r="B268" s="7">
        <f t="shared" si="29"/>
        <v>53418</v>
      </c>
      <c r="C268" s="6">
        <f t="shared" si="30"/>
        <v>2796.8580342111168</v>
      </c>
      <c r="D268" s="2">
        <f t="shared" si="31"/>
        <v>144650.8663961835</v>
      </c>
      <c r="E268" s="2">
        <f t="shared" si="32"/>
        <v>1892.79011923497</v>
      </c>
      <c r="F268" s="2">
        <f t="shared" si="33"/>
        <v>904.06791497614677</v>
      </c>
      <c r="G268" s="2">
        <f t="shared" si="34"/>
        <v>100</v>
      </c>
      <c r="H268" s="2">
        <f t="shared" si="35"/>
        <v>142658.07627694853</v>
      </c>
    </row>
    <row r="269" spans="1:8" x14ac:dyDescent="0.25">
      <c r="A269">
        <v>261</v>
      </c>
      <c r="B269" s="7">
        <f t="shared" si="29"/>
        <v>53448</v>
      </c>
      <c r="C269" s="6">
        <f t="shared" si="30"/>
        <v>2796.8580342111168</v>
      </c>
      <c r="D269" s="2">
        <f t="shared" si="31"/>
        <v>142658.07627694853</v>
      </c>
      <c r="E269" s="2">
        <f t="shared" si="32"/>
        <v>1905.2450574801885</v>
      </c>
      <c r="F269" s="2">
        <f t="shared" si="33"/>
        <v>891.61297673092827</v>
      </c>
      <c r="G269" s="2">
        <f t="shared" si="34"/>
        <v>100</v>
      </c>
      <c r="H269" s="2">
        <f t="shared" si="35"/>
        <v>140652.83121946835</v>
      </c>
    </row>
    <row r="270" spans="1:8" x14ac:dyDescent="0.25">
      <c r="A270">
        <v>262</v>
      </c>
      <c r="B270" s="7">
        <f t="shared" si="29"/>
        <v>53479</v>
      </c>
      <c r="C270" s="6">
        <f t="shared" si="30"/>
        <v>2796.8580342111168</v>
      </c>
      <c r="D270" s="2">
        <f t="shared" si="31"/>
        <v>140652.83121946835</v>
      </c>
      <c r="E270" s="2">
        <f t="shared" si="32"/>
        <v>1917.7778390894396</v>
      </c>
      <c r="F270" s="2">
        <f t="shared" si="33"/>
        <v>879.08019512167709</v>
      </c>
      <c r="G270" s="2">
        <f t="shared" si="34"/>
        <v>100</v>
      </c>
      <c r="H270" s="2">
        <f t="shared" si="35"/>
        <v>138635.0533803789</v>
      </c>
    </row>
    <row r="271" spans="1:8" x14ac:dyDescent="0.25">
      <c r="A271">
        <v>263</v>
      </c>
      <c r="B271" s="7">
        <f t="shared" si="29"/>
        <v>53509</v>
      </c>
      <c r="C271" s="6">
        <f t="shared" si="30"/>
        <v>2796.8580342111168</v>
      </c>
      <c r="D271" s="2">
        <f t="shared" si="31"/>
        <v>138635.0533803789</v>
      </c>
      <c r="E271" s="2">
        <f t="shared" si="32"/>
        <v>1930.3889505837487</v>
      </c>
      <c r="F271" s="2">
        <f t="shared" si="33"/>
        <v>866.46908362736804</v>
      </c>
      <c r="G271" s="2">
        <f t="shared" si="34"/>
        <v>100</v>
      </c>
      <c r="H271" s="2">
        <f t="shared" si="35"/>
        <v>136604.66442979514</v>
      </c>
    </row>
    <row r="272" spans="1:8" x14ac:dyDescent="0.25">
      <c r="A272">
        <v>264</v>
      </c>
      <c r="B272" s="7">
        <f t="shared" si="29"/>
        <v>53540</v>
      </c>
      <c r="C272" s="6">
        <f t="shared" si="30"/>
        <v>2796.8580342111168</v>
      </c>
      <c r="D272" s="2">
        <f t="shared" si="31"/>
        <v>136604.66442979514</v>
      </c>
      <c r="E272" s="2">
        <f t="shared" si="32"/>
        <v>1943.078881524897</v>
      </c>
      <c r="F272" s="2">
        <f t="shared" si="33"/>
        <v>853.77915268621962</v>
      </c>
      <c r="G272" s="2">
        <f t="shared" si="34"/>
        <v>100</v>
      </c>
      <c r="H272" s="2">
        <f t="shared" si="35"/>
        <v>134561.58554827023</v>
      </c>
    </row>
    <row r="273" spans="1:8" x14ac:dyDescent="0.25">
      <c r="A273">
        <v>265</v>
      </c>
      <c r="B273" s="7">
        <f t="shared" si="29"/>
        <v>53571</v>
      </c>
      <c r="C273" s="6">
        <f t="shared" si="30"/>
        <v>2796.8580342111168</v>
      </c>
      <c r="D273" s="2">
        <f t="shared" si="31"/>
        <v>134561.58554827023</v>
      </c>
      <c r="E273" s="2">
        <f t="shared" si="32"/>
        <v>1955.8481245344278</v>
      </c>
      <c r="F273" s="2">
        <f t="shared" si="33"/>
        <v>841.00990967668884</v>
      </c>
      <c r="G273" s="2">
        <f t="shared" si="34"/>
        <v>100</v>
      </c>
      <c r="H273" s="2">
        <f t="shared" si="35"/>
        <v>132505.73742373582</v>
      </c>
    </row>
    <row r="274" spans="1:8" x14ac:dyDescent="0.25">
      <c r="A274">
        <v>266</v>
      </c>
      <c r="B274" s="7">
        <f t="shared" si="29"/>
        <v>53601</v>
      </c>
      <c r="C274" s="6">
        <f t="shared" si="30"/>
        <v>2796.8580342111168</v>
      </c>
      <c r="D274" s="2">
        <f t="shared" si="31"/>
        <v>132505.73742373582</v>
      </c>
      <c r="E274" s="2">
        <f t="shared" si="32"/>
        <v>1968.697175312768</v>
      </c>
      <c r="F274" s="2">
        <f t="shared" si="33"/>
        <v>828.16085889834881</v>
      </c>
      <c r="G274" s="2">
        <f t="shared" si="34"/>
        <v>100</v>
      </c>
      <c r="H274" s="2">
        <f t="shared" si="35"/>
        <v>130437.04024842304</v>
      </c>
    </row>
    <row r="275" spans="1:8" x14ac:dyDescent="0.25">
      <c r="A275">
        <v>267</v>
      </c>
      <c r="B275" s="7">
        <f t="shared" si="29"/>
        <v>53632</v>
      </c>
      <c r="C275" s="6">
        <f t="shared" si="30"/>
        <v>2796.8580342111168</v>
      </c>
      <c r="D275" s="2">
        <f t="shared" si="31"/>
        <v>130437.04024842304</v>
      </c>
      <c r="E275" s="2">
        <f t="shared" si="32"/>
        <v>1981.6265326584728</v>
      </c>
      <c r="F275" s="2">
        <f t="shared" si="33"/>
        <v>815.23150155264398</v>
      </c>
      <c r="G275" s="2">
        <f t="shared" si="34"/>
        <v>100</v>
      </c>
      <c r="H275" s="2">
        <f t="shared" si="35"/>
        <v>128355.41371576457</v>
      </c>
    </row>
    <row r="276" spans="1:8" x14ac:dyDescent="0.25">
      <c r="A276">
        <v>268</v>
      </c>
      <c r="B276" s="7">
        <f t="shared" si="29"/>
        <v>53662</v>
      </c>
      <c r="C276" s="6">
        <f t="shared" si="30"/>
        <v>2796.8580342111168</v>
      </c>
      <c r="D276" s="2">
        <f t="shared" si="31"/>
        <v>128355.41371576457</v>
      </c>
      <c r="E276" s="2">
        <f t="shared" si="32"/>
        <v>1994.6366984875881</v>
      </c>
      <c r="F276" s="2">
        <f t="shared" si="33"/>
        <v>802.22133572352857</v>
      </c>
      <c r="G276" s="2">
        <f t="shared" si="34"/>
        <v>100</v>
      </c>
      <c r="H276" s="2">
        <f t="shared" si="35"/>
        <v>126260.77701727698</v>
      </c>
    </row>
    <row r="277" spans="1:8" x14ac:dyDescent="0.25">
      <c r="A277">
        <v>269</v>
      </c>
      <c r="B277" s="7">
        <f t="shared" si="29"/>
        <v>53693</v>
      </c>
      <c r="C277" s="6">
        <f t="shared" si="30"/>
        <v>2796.8580342111168</v>
      </c>
      <c r="D277" s="2">
        <f t="shared" si="31"/>
        <v>126260.77701727698</v>
      </c>
      <c r="E277" s="2">
        <f t="shared" si="32"/>
        <v>2007.7281778531355</v>
      </c>
      <c r="F277" s="2">
        <f t="shared" si="33"/>
        <v>789.12985635798111</v>
      </c>
      <c r="G277" s="2">
        <f t="shared" si="34"/>
        <v>100</v>
      </c>
      <c r="H277" s="2">
        <f t="shared" si="35"/>
        <v>124153.04883942385</v>
      </c>
    </row>
    <row r="278" spans="1:8" x14ac:dyDescent="0.25">
      <c r="A278">
        <v>270</v>
      </c>
      <c r="B278" s="7">
        <f t="shared" si="29"/>
        <v>53724</v>
      </c>
      <c r="C278" s="6">
        <f t="shared" si="30"/>
        <v>2796.8580342111168</v>
      </c>
      <c r="D278" s="2">
        <f t="shared" si="31"/>
        <v>124153.04883942385</v>
      </c>
      <c r="E278" s="2">
        <f t="shared" si="32"/>
        <v>2020.9014789647176</v>
      </c>
      <c r="F278" s="2">
        <f t="shared" si="33"/>
        <v>775.95655524639903</v>
      </c>
      <c r="G278" s="2">
        <f t="shared" si="34"/>
        <v>100</v>
      </c>
      <c r="H278" s="2">
        <f t="shared" si="35"/>
        <v>122032.14736045913</v>
      </c>
    </row>
    <row r="279" spans="1:8" x14ac:dyDescent="0.25">
      <c r="A279">
        <v>271</v>
      </c>
      <c r="B279" s="7">
        <f t="shared" si="29"/>
        <v>53752</v>
      </c>
      <c r="C279" s="6">
        <f t="shared" si="30"/>
        <v>2796.8580342111168</v>
      </c>
      <c r="D279" s="2">
        <f t="shared" si="31"/>
        <v>122032.14736045913</v>
      </c>
      <c r="E279" s="2">
        <f t="shared" si="32"/>
        <v>2034.1571132082472</v>
      </c>
      <c r="F279" s="2">
        <f t="shared" si="33"/>
        <v>762.70092100286945</v>
      </c>
      <c r="G279" s="2">
        <f t="shared" si="34"/>
        <v>100</v>
      </c>
      <c r="H279" s="2">
        <f t="shared" si="35"/>
        <v>119897.99024725088</v>
      </c>
    </row>
    <row r="280" spans="1:8" x14ac:dyDescent="0.25">
      <c r="A280">
        <v>272</v>
      </c>
      <c r="B280" s="7">
        <f t="shared" si="29"/>
        <v>53783</v>
      </c>
      <c r="C280" s="6">
        <f t="shared" si="30"/>
        <v>2796.8580342111168</v>
      </c>
      <c r="D280" s="2">
        <f t="shared" si="31"/>
        <v>119897.99024725088</v>
      </c>
      <c r="E280" s="2">
        <f t="shared" si="32"/>
        <v>2047.4955951657989</v>
      </c>
      <c r="F280" s="2">
        <f t="shared" si="33"/>
        <v>749.36243904531796</v>
      </c>
      <c r="G280" s="2">
        <f t="shared" si="34"/>
        <v>100</v>
      </c>
      <c r="H280" s="2">
        <f t="shared" si="35"/>
        <v>117750.49465208508</v>
      </c>
    </row>
    <row r="281" spans="1:8" x14ac:dyDescent="0.25">
      <c r="A281">
        <v>273</v>
      </c>
      <c r="B281" s="7">
        <f t="shared" si="29"/>
        <v>53813</v>
      </c>
      <c r="C281" s="6">
        <f t="shared" si="30"/>
        <v>2796.8580342111168</v>
      </c>
      <c r="D281" s="2">
        <f t="shared" si="31"/>
        <v>117750.49465208508</v>
      </c>
      <c r="E281" s="2">
        <f t="shared" si="32"/>
        <v>2060.9174426355848</v>
      </c>
      <c r="F281" s="2">
        <f t="shared" si="33"/>
        <v>735.9405915755317</v>
      </c>
      <c r="G281" s="2">
        <f t="shared" si="34"/>
        <v>100</v>
      </c>
      <c r="H281" s="2">
        <f t="shared" si="35"/>
        <v>115589.57720944949</v>
      </c>
    </row>
    <row r="282" spans="1:8" x14ac:dyDescent="0.25">
      <c r="A282">
        <v>274</v>
      </c>
      <c r="B282" s="7">
        <f t="shared" si="29"/>
        <v>53844</v>
      </c>
      <c r="C282" s="6">
        <f t="shared" si="30"/>
        <v>2796.8580342111168</v>
      </c>
      <c r="D282" s="2">
        <f t="shared" si="31"/>
        <v>115589.57720944949</v>
      </c>
      <c r="E282" s="2">
        <f t="shared" si="32"/>
        <v>2074.4231766520575</v>
      </c>
      <c r="F282" s="2">
        <f t="shared" si="33"/>
        <v>722.4348575590592</v>
      </c>
      <c r="G282" s="2">
        <f t="shared" si="34"/>
        <v>100</v>
      </c>
      <c r="H282" s="2">
        <f t="shared" si="35"/>
        <v>113415.15403279744</v>
      </c>
    </row>
    <row r="283" spans="1:8" x14ac:dyDescent="0.25">
      <c r="A283">
        <v>275</v>
      </c>
      <c r="B283" s="7">
        <f t="shared" si="29"/>
        <v>53874</v>
      </c>
      <c r="C283" s="6">
        <f t="shared" si="30"/>
        <v>2796.8580342111168</v>
      </c>
      <c r="D283" s="2">
        <f t="shared" si="31"/>
        <v>113415.15403279744</v>
      </c>
      <c r="E283" s="2">
        <f t="shared" si="32"/>
        <v>2088.0133215061328</v>
      </c>
      <c r="F283" s="2">
        <f t="shared" si="33"/>
        <v>708.84471270498386</v>
      </c>
      <c r="G283" s="2">
        <f t="shared" si="34"/>
        <v>100</v>
      </c>
      <c r="H283" s="2">
        <f t="shared" si="35"/>
        <v>111227.1407112913</v>
      </c>
    </row>
    <row r="284" spans="1:8" x14ac:dyDescent="0.25">
      <c r="A284">
        <v>276</v>
      </c>
      <c r="B284" s="7">
        <f t="shared" si="29"/>
        <v>53905</v>
      </c>
      <c r="C284" s="6">
        <f t="shared" si="30"/>
        <v>2796.8580342111168</v>
      </c>
      <c r="D284" s="2">
        <f t="shared" si="31"/>
        <v>111227.1407112913</v>
      </c>
      <c r="E284" s="2">
        <f t="shared" si="32"/>
        <v>2101.6884047655462</v>
      </c>
      <c r="F284" s="2">
        <f t="shared" si="33"/>
        <v>695.16962944557054</v>
      </c>
      <c r="G284" s="2">
        <f t="shared" si="34"/>
        <v>100</v>
      </c>
      <c r="H284" s="2">
        <f t="shared" si="35"/>
        <v>109025.45230652575</v>
      </c>
    </row>
    <row r="285" spans="1:8" x14ac:dyDescent="0.25">
      <c r="A285">
        <v>277</v>
      </c>
      <c r="B285" s="7">
        <f t="shared" si="29"/>
        <v>53936</v>
      </c>
      <c r="C285" s="6">
        <f t="shared" si="30"/>
        <v>2796.8580342111168</v>
      </c>
      <c r="D285" s="2">
        <f t="shared" si="31"/>
        <v>109025.45230652575</v>
      </c>
      <c r="E285" s="2">
        <f t="shared" si="32"/>
        <v>2115.4489572953307</v>
      </c>
      <c r="F285" s="2">
        <f t="shared" si="33"/>
        <v>681.40907691578593</v>
      </c>
      <c r="G285" s="2">
        <f t="shared" si="34"/>
        <v>100</v>
      </c>
      <c r="H285" s="2">
        <f t="shared" si="35"/>
        <v>106810.00334923042</v>
      </c>
    </row>
    <row r="286" spans="1:8" x14ac:dyDescent="0.25">
      <c r="A286">
        <v>278</v>
      </c>
      <c r="B286" s="7">
        <f t="shared" si="29"/>
        <v>53966</v>
      </c>
      <c r="C286" s="6">
        <f t="shared" si="30"/>
        <v>2796.8580342111168</v>
      </c>
      <c r="D286" s="2">
        <f t="shared" si="31"/>
        <v>106810.00334923042</v>
      </c>
      <c r="E286" s="2">
        <f t="shared" si="32"/>
        <v>2129.2955132784268</v>
      </c>
      <c r="F286" s="2">
        <f t="shared" si="33"/>
        <v>667.56252093269006</v>
      </c>
      <c r="G286" s="2">
        <f t="shared" si="34"/>
        <v>100</v>
      </c>
      <c r="H286" s="2">
        <f t="shared" si="35"/>
        <v>104580.70783595199</v>
      </c>
    </row>
    <row r="287" spans="1:8" x14ac:dyDescent="0.25">
      <c r="A287">
        <v>279</v>
      </c>
      <c r="B287" s="7">
        <f t="shared" si="29"/>
        <v>53997</v>
      </c>
      <c r="C287" s="6">
        <f t="shared" si="30"/>
        <v>2796.8580342111168</v>
      </c>
      <c r="D287" s="2">
        <f t="shared" si="31"/>
        <v>104580.70783595199</v>
      </c>
      <c r="E287" s="2">
        <f t="shared" si="32"/>
        <v>2143.2286102364169</v>
      </c>
      <c r="F287" s="2">
        <f t="shared" si="33"/>
        <v>653.62942397469988</v>
      </c>
      <c r="G287" s="2">
        <f t="shared" si="34"/>
        <v>100</v>
      </c>
      <c r="H287" s="2">
        <f t="shared" si="35"/>
        <v>102337.47922571558</v>
      </c>
    </row>
    <row r="288" spans="1:8" x14ac:dyDescent="0.25">
      <c r="A288">
        <v>280</v>
      </c>
      <c r="B288" s="7">
        <f t="shared" si="29"/>
        <v>54027</v>
      </c>
      <c r="C288" s="6">
        <f t="shared" si="30"/>
        <v>2796.8580342111168</v>
      </c>
      <c r="D288" s="2">
        <f t="shared" si="31"/>
        <v>102337.47922571558</v>
      </c>
      <c r="E288" s="2">
        <f t="shared" si="32"/>
        <v>2157.2487890503944</v>
      </c>
      <c r="F288" s="2">
        <f t="shared" si="33"/>
        <v>639.60924516072237</v>
      </c>
      <c r="G288" s="2">
        <f t="shared" si="34"/>
        <v>100</v>
      </c>
      <c r="H288" s="2">
        <f t="shared" si="35"/>
        <v>100080.23043666518</v>
      </c>
    </row>
    <row r="289" spans="1:8" x14ac:dyDescent="0.25">
      <c r="A289">
        <v>281</v>
      </c>
      <c r="B289" s="7">
        <f t="shared" si="29"/>
        <v>54058</v>
      </c>
      <c r="C289" s="6">
        <f t="shared" si="30"/>
        <v>2796.8580342111168</v>
      </c>
      <c r="D289" s="2">
        <f t="shared" si="31"/>
        <v>100080.23043666518</v>
      </c>
      <c r="E289" s="2">
        <f t="shared" si="32"/>
        <v>2171.3565939819596</v>
      </c>
      <c r="F289" s="2">
        <f t="shared" si="33"/>
        <v>625.50144022915731</v>
      </c>
      <c r="G289" s="2">
        <f t="shared" si="34"/>
        <v>100</v>
      </c>
      <c r="H289" s="2">
        <f t="shared" si="35"/>
        <v>97808.873842683228</v>
      </c>
    </row>
    <row r="290" spans="1:8" x14ac:dyDescent="0.25">
      <c r="A290">
        <v>282</v>
      </c>
      <c r="B290" s="7">
        <f t="shared" si="29"/>
        <v>54089</v>
      </c>
      <c r="C290" s="6">
        <f t="shared" si="30"/>
        <v>2796.8580342111168</v>
      </c>
      <c r="D290" s="2">
        <f t="shared" si="31"/>
        <v>97808.873842683228</v>
      </c>
      <c r="E290" s="2">
        <f t="shared" si="32"/>
        <v>2185.5525726943465</v>
      </c>
      <c r="F290" s="2">
        <f t="shared" si="33"/>
        <v>611.30546151677015</v>
      </c>
      <c r="G290" s="2">
        <f t="shared" si="34"/>
        <v>100</v>
      </c>
      <c r="H290" s="2">
        <f t="shared" si="35"/>
        <v>95523.321269988883</v>
      </c>
    </row>
    <row r="291" spans="1:8" x14ac:dyDescent="0.25">
      <c r="A291">
        <v>283</v>
      </c>
      <c r="B291" s="7">
        <f t="shared" si="29"/>
        <v>54118</v>
      </c>
      <c r="C291" s="6">
        <f t="shared" si="30"/>
        <v>2796.8580342111168</v>
      </c>
      <c r="D291" s="2">
        <f t="shared" si="31"/>
        <v>95523.321269988883</v>
      </c>
      <c r="E291" s="2">
        <f t="shared" si="32"/>
        <v>2199.8372762736863</v>
      </c>
      <c r="F291" s="2">
        <f t="shared" si="33"/>
        <v>597.02075793743052</v>
      </c>
      <c r="G291" s="2">
        <f t="shared" si="34"/>
        <v>100</v>
      </c>
      <c r="H291" s="2">
        <f t="shared" si="35"/>
        <v>93223.483993715199</v>
      </c>
    </row>
    <row r="292" spans="1:8" x14ac:dyDescent="0.25">
      <c r="A292">
        <v>284</v>
      </c>
      <c r="B292" s="7">
        <f t="shared" si="29"/>
        <v>54149</v>
      </c>
      <c r="C292" s="6">
        <f t="shared" si="30"/>
        <v>2796.8580342111168</v>
      </c>
      <c r="D292" s="2">
        <f t="shared" si="31"/>
        <v>93223.483993715199</v>
      </c>
      <c r="E292" s="2">
        <f t="shared" si="32"/>
        <v>2214.2112592503968</v>
      </c>
      <c r="F292" s="2">
        <f t="shared" si="33"/>
        <v>582.64677496071999</v>
      </c>
      <c r="G292" s="2">
        <f t="shared" si="34"/>
        <v>100</v>
      </c>
      <c r="H292" s="2">
        <f t="shared" si="35"/>
        <v>90909.272734464801</v>
      </c>
    </row>
    <row r="293" spans="1:8" x14ac:dyDescent="0.25">
      <c r="A293">
        <v>285</v>
      </c>
      <c r="B293" s="7">
        <f t="shared" si="29"/>
        <v>54179</v>
      </c>
      <c r="C293" s="6">
        <f t="shared" si="30"/>
        <v>2796.8580342111168</v>
      </c>
      <c r="D293" s="2">
        <f t="shared" si="31"/>
        <v>90909.272734464801</v>
      </c>
      <c r="E293" s="2">
        <f t="shared" si="32"/>
        <v>2228.6750796207116</v>
      </c>
      <c r="F293" s="2">
        <f t="shared" si="33"/>
        <v>568.18295459040496</v>
      </c>
      <c r="G293" s="2">
        <f t="shared" si="34"/>
        <v>100</v>
      </c>
      <c r="H293" s="2">
        <f t="shared" si="35"/>
        <v>88580.597654844096</v>
      </c>
    </row>
    <row r="294" spans="1:8" x14ac:dyDescent="0.25">
      <c r="A294">
        <v>286</v>
      </c>
      <c r="B294" s="7">
        <f t="shared" si="29"/>
        <v>54210</v>
      </c>
      <c r="C294" s="6">
        <f t="shared" si="30"/>
        <v>2796.8580342111168</v>
      </c>
      <c r="D294" s="2">
        <f t="shared" si="31"/>
        <v>88580.597654844096</v>
      </c>
      <c r="E294" s="2">
        <f t="shared" si="32"/>
        <v>2243.2292988683412</v>
      </c>
      <c r="F294" s="2">
        <f t="shared" si="33"/>
        <v>553.6287353427756</v>
      </c>
      <c r="G294" s="2">
        <f t="shared" si="34"/>
        <v>100</v>
      </c>
      <c r="H294" s="2">
        <f t="shared" si="35"/>
        <v>86237.368355975748</v>
      </c>
    </row>
    <row r="295" spans="1:8" x14ac:dyDescent="0.25">
      <c r="A295">
        <v>287</v>
      </c>
      <c r="B295" s="7">
        <f t="shared" si="29"/>
        <v>54240</v>
      </c>
      <c r="C295" s="6">
        <f t="shared" si="30"/>
        <v>2796.8580342111168</v>
      </c>
      <c r="D295" s="2">
        <f t="shared" si="31"/>
        <v>86237.368355975748</v>
      </c>
      <c r="E295" s="2">
        <f t="shared" si="32"/>
        <v>2257.8744819862686</v>
      </c>
      <c r="F295" s="2">
        <f t="shared" si="33"/>
        <v>538.98355222484838</v>
      </c>
      <c r="G295" s="2">
        <f t="shared" si="34"/>
        <v>100</v>
      </c>
      <c r="H295" s="2">
        <f t="shared" si="35"/>
        <v>83879.493873989486</v>
      </c>
    </row>
    <row r="296" spans="1:8" x14ac:dyDescent="0.25">
      <c r="A296">
        <v>288</v>
      </c>
      <c r="B296" s="7">
        <f t="shared" si="29"/>
        <v>54271</v>
      </c>
      <c r="C296" s="6">
        <f t="shared" si="30"/>
        <v>2796.8580342111168</v>
      </c>
      <c r="D296" s="2">
        <f t="shared" si="31"/>
        <v>83879.493873989486</v>
      </c>
      <c r="E296" s="2">
        <f t="shared" si="32"/>
        <v>2272.6111974986825</v>
      </c>
      <c r="F296" s="2">
        <f t="shared" si="33"/>
        <v>524.24683671243429</v>
      </c>
      <c r="G296" s="2">
        <f t="shared" si="34"/>
        <v>100</v>
      </c>
      <c r="H296" s="2">
        <f t="shared" si="35"/>
        <v>81506.882676490801</v>
      </c>
    </row>
    <row r="297" spans="1:8" x14ac:dyDescent="0.25">
      <c r="A297">
        <v>289</v>
      </c>
      <c r="B297" s="7">
        <f t="shared" si="29"/>
        <v>54302</v>
      </c>
      <c r="C297" s="6">
        <f t="shared" si="30"/>
        <v>2796.8580342111168</v>
      </c>
      <c r="D297" s="2">
        <f t="shared" si="31"/>
        <v>81506.882676490801</v>
      </c>
      <c r="E297" s="2">
        <f t="shared" si="32"/>
        <v>2287.4400174830494</v>
      </c>
      <c r="F297" s="2">
        <f t="shared" si="33"/>
        <v>509.41801672806747</v>
      </c>
      <c r="G297" s="2">
        <f t="shared" si="34"/>
        <v>100</v>
      </c>
      <c r="H297" s="2">
        <f t="shared" si="35"/>
        <v>79119.442659007749</v>
      </c>
    </row>
    <row r="298" spans="1:8" x14ac:dyDescent="0.25">
      <c r="A298">
        <v>290</v>
      </c>
      <c r="B298" s="7">
        <f t="shared" si="29"/>
        <v>54332</v>
      </c>
      <c r="C298" s="6">
        <f t="shared" si="30"/>
        <v>2796.8580342111168</v>
      </c>
      <c r="D298" s="2">
        <f t="shared" si="31"/>
        <v>79119.442659007749</v>
      </c>
      <c r="E298" s="2">
        <f t="shared" si="32"/>
        <v>2302.3615175923183</v>
      </c>
      <c r="F298" s="2">
        <f t="shared" si="33"/>
        <v>494.49651661879841</v>
      </c>
      <c r="G298" s="2">
        <f t="shared" si="34"/>
        <v>100</v>
      </c>
      <c r="H298" s="2">
        <f t="shared" si="35"/>
        <v>76717.08114141543</v>
      </c>
    </row>
    <row r="299" spans="1:8" x14ac:dyDescent="0.25">
      <c r="A299">
        <v>291</v>
      </c>
      <c r="B299" s="7">
        <f t="shared" si="29"/>
        <v>54363</v>
      </c>
      <c r="C299" s="6">
        <f t="shared" si="30"/>
        <v>2796.8580342111168</v>
      </c>
      <c r="D299" s="2">
        <f t="shared" si="31"/>
        <v>76717.08114141543</v>
      </c>
      <c r="E299" s="2">
        <f t="shared" si="32"/>
        <v>2317.3762770772705</v>
      </c>
      <c r="F299" s="2">
        <f t="shared" si="33"/>
        <v>479.48175713384637</v>
      </c>
      <c r="G299" s="2">
        <f t="shared" si="34"/>
        <v>100</v>
      </c>
      <c r="H299" s="2">
        <f t="shared" si="35"/>
        <v>74299.704864338157</v>
      </c>
    </row>
    <row r="300" spans="1:8" x14ac:dyDescent="0.25">
      <c r="A300">
        <v>292</v>
      </c>
      <c r="B300" s="7">
        <f t="shared" si="29"/>
        <v>54393</v>
      </c>
      <c r="C300" s="6">
        <f t="shared" si="30"/>
        <v>2796.8580342111168</v>
      </c>
      <c r="D300" s="2">
        <f t="shared" si="31"/>
        <v>74299.704864338157</v>
      </c>
      <c r="E300" s="2">
        <f t="shared" si="32"/>
        <v>2332.4848788090035</v>
      </c>
      <c r="F300" s="2">
        <f t="shared" si="33"/>
        <v>464.37315540211347</v>
      </c>
      <c r="G300" s="2">
        <f t="shared" si="34"/>
        <v>100</v>
      </c>
      <c r="H300" s="2">
        <f t="shared" si="35"/>
        <v>71867.219985529155</v>
      </c>
    </row>
    <row r="301" spans="1:8" x14ac:dyDescent="0.25">
      <c r="A301">
        <v>293</v>
      </c>
      <c r="B301" s="7">
        <f t="shared" si="29"/>
        <v>54424</v>
      </c>
      <c r="C301" s="6">
        <f t="shared" si="30"/>
        <v>2796.8580342111168</v>
      </c>
      <c r="D301" s="2">
        <f t="shared" si="31"/>
        <v>71867.219985529155</v>
      </c>
      <c r="E301" s="2">
        <f t="shared" si="32"/>
        <v>2347.6879093015596</v>
      </c>
      <c r="F301" s="2">
        <f t="shared" si="33"/>
        <v>449.17012490955716</v>
      </c>
      <c r="G301" s="2">
        <f t="shared" si="34"/>
        <v>100</v>
      </c>
      <c r="H301" s="2">
        <f t="shared" si="35"/>
        <v>69419.532076227595</v>
      </c>
    </row>
    <row r="302" spans="1:8" x14ac:dyDescent="0.25">
      <c r="A302">
        <v>294</v>
      </c>
      <c r="B302" s="7">
        <f t="shared" si="29"/>
        <v>54455</v>
      </c>
      <c r="C302" s="6">
        <f t="shared" si="30"/>
        <v>2796.8580342111168</v>
      </c>
      <c r="D302" s="2">
        <f t="shared" si="31"/>
        <v>69419.532076227595</v>
      </c>
      <c r="E302" s="2">
        <f t="shared" si="32"/>
        <v>2362.9859587346946</v>
      </c>
      <c r="F302" s="2">
        <f t="shared" si="33"/>
        <v>433.87207547642242</v>
      </c>
      <c r="G302" s="2">
        <f t="shared" si="34"/>
        <v>100</v>
      </c>
      <c r="H302" s="2">
        <f t="shared" si="35"/>
        <v>66956.546117492893</v>
      </c>
    </row>
    <row r="303" spans="1:8" x14ac:dyDescent="0.25">
      <c r="A303">
        <v>295</v>
      </c>
      <c r="B303" s="7">
        <f t="shared" si="29"/>
        <v>54483</v>
      </c>
      <c r="C303" s="6">
        <f t="shared" si="30"/>
        <v>2796.8580342111168</v>
      </c>
      <c r="D303" s="2">
        <f t="shared" si="31"/>
        <v>66956.546117492893</v>
      </c>
      <c r="E303" s="2">
        <f t="shared" si="32"/>
        <v>2378.3796209767861</v>
      </c>
      <c r="F303" s="2">
        <f t="shared" si="33"/>
        <v>418.47841323433056</v>
      </c>
      <c r="G303" s="2">
        <f t="shared" si="34"/>
        <v>100</v>
      </c>
      <c r="H303" s="2">
        <f t="shared" si="35"/>
        <v>64478.166496516104</v>
      </c>
    </row>
    <row r="304" spans="1:8" x14ac:dyDescent="0.25">
      <c r="A304">
        <v>296</v>
      </c>
      <c r="B304" s="7">
        <f t="shared" si="29"/>
        <v>54514</v>
      </c>
      <c r="C304" s="6">
        <f t="shared" si="30"/>
        <v>2796.8580342111168</v>
      </c>
      <c r="D304" s="2">
        <f t="shared" si="31"/>
        <v>64478.166496516104</v>
      </c>
      <c r="E304" s="2">
        <f t="shared" si="32"/>
        <v>2393.8694936078909</v>
      </c>
      <c r="F304" s="2">
        <f t="shared" si="33"/>
        <v>402.9885406032256</v>
      </c>
      <c r="G304" s="2">
        <f t="shared" si="34"/>
        <v>100</v>
      </c>
      <c r="H304" s="2">
        <f t="shared" si="35"/>
        <v>61984.297002908213</v>
      </c>
    </row>
    <row r="305" spans="1:8" x14ac:dyDescent="0.25">
      <c r="A305">
        <v>297</v>
      </c>
      <c r="B305" s="7">
        <f t="shared" si="29"/>
        <v>54544</v>
      </c>
      <c r="C305" s="6">
        <f t="shared" si="30"/>
        <v>2796.8580342111168</v>
      </c>
      <c r="D305" s="2">
        <f t="shared" si="31"/>
        <v>61984.297002908213</v>
      </c>
      <c r="E305" s="2">
        <f t="shared" si="32"/>
        <v>2409.4561779429405</v>
      </c>
      <c r="F305" s="2">
        <f t="shared" si="33"/>
        <v>387.40185626817629</v>
      </c>
      <c r="G305" s="2">
        <f t="shared" si="34"/>
        <v>100</v>
      </c>
      <c r="H305" s="2">
        <f t="shared" si="35"/>
        <v>59474.840824965271</v>
      </c>
    </row>
    <row r="306" spans="1:8" x14ac:dyDescent="0.25">
      <c r="A306">
        <v>298</v>
      </c>
      <c r="B306" s="7">
        <f t="shared" si="29"/>
        <v>54575</v>
      </c>
      <c r="C306" s="6">
        <f t="shared" si="30"/>
        <v>2796.8580342111168</v>
      </c>
      <c r="D306" s="2">
        <f t="shared" si="31"/>
        <v>59474.840824965271</v>
      </c>
      <c r="E306" s="2">
        <f t="shared" si="32"/>
        <v>2425.1402790550837</v>
      </c>
      <c r="F306" s="2">
        <f t="shared" si="33"/>
        <v>371.71775515603292</v>
      </c>
      <c r="G306" s="2">
        <f t="shared" si="34"/>
        <v>100</v>
      </c>
      <c r="H306" s="2">
        <f t="shared" si="35"/>
        <v>56949.700545910186</v>
      </c>
    </row>
    <row r="307" spans="1:8" x14ac:dyDescent="0.25">
      <c r="A307">
        <v>299</v>
      </c>
      <c r="B307" s="7">
        <f t="shared" si="29"/>
        <v>54605</v>
      </c>
      <c r="C307" s="6">
        <f t="shared" si="30"/>
        <v>2796.8580342111168</v>
      </c>
      <c r="D307" s="2">
        <f t="shared" si="31"/>
        <v>56949.700545910186</v>
      </c>
      <c r="E307" s="2">
        <f t="shared" si="32"/>
        <v>2440.9224057991783</v>
      </c>
      <c r="F307" s="2">
        <f t="shared" si="33"/>
        <v>355.93562841193864</v>
      </c>
      <c r="G307" s="2">
        <f t="shared" si="34"/>
        <v>100</v>
      </c>
      <c r="H307" s="2">
        <f t="shared" si="35"/>
        <v>54408.778140111004</v>
      </c>
    </row>
    <row r="308" spans="1:8" x14ac:dyDescent="0.25">
      <c r="A308">
        <v>300</v>
      </c>
      <c r="B308" s="7">
        <f t="shared" si="29"/>
        <v>54636</v>
      </c>
      <c r="C308" s="6">
        <f t="shared" si="30"/>
        <v>2796.8580342111168</v>
      </c>
      <c r="D308" s="2">
        <f t="shared" si="31"/>
        <v>54408.778140111004</v>
      </c>
      <c r="E308" s="2">
        <f t="shared" si="32"/>
        <v>2456.8031708354229</v>
      </c>
      <c r="F308" s="2">
        <f t="shared" si="33"/>
        <v>340.05486337569374</v>
      </c>
      <c r="G308" s="2">
        <f t="shared" si="34"/>
        <v>100</v>
      </c>
      <c r="H308" s="2">
        <f t="shared" si="35"/>
        <v>51851.974969275579</v>
      </c>
    </row>
    <row r="309" spans="1:8" x14ac:dyDescent="0.25">
      <c r="A309">
        <v>301</v>
      </c>
      <c r="B309" s="7">
        <f t="shared" si="29"/>
        <v>54667</v>
      </c>
      <c r="C309" s="6">
        <f t="shared" si="30"/>
        <v>2796.8580342111168</v>
      </c>
      <c r="D309" s="2">
        <f t="shared" si="31"/>
        <v>51851.974969275579</v>
      </c>
      <c r="E309" s="2">
        <f t="shared" si="32"/>
        <v>2472.7831906531446</v>
      </c>
      <c r="F309" s="2">
        <f t="shared" si="33"/>
        <v>324.07484355797237</v>
      </c>
      <c r="G309" s="2">
        <f t="shared" si="34"/>
        <v>100</v>
      </c>
      <c r="H309" s="2">
        <f t="shared" si="35"/>
        <v>49279.191778622437</v>
      </c>
    </row>
    <row r="310" spans="1:8" x14ac:dyDescent="0.25">
      <c r="A310">
        <v>302</v>
      </c>
      <c r="B310" s="7">
        <f t="shared" si="29"/>
        <v>54697</v>
      </c>
      <c r="C310" s="6">
        <f t="shared" si="30"/>
        <v>2796.8580342111168</v>
      </c>
      <c r="D310" s="2">
        <f t="shared" si="31"/>
        <v>49279.191778622437</v>
      </c>
      <c r="E310" s="2">
        <f t="shared" si="32"/>
        <v>2488.8630855947267</v>
      </c>
      <c r="F310" s="2">
        <f t="shared" si="33"/>
        <v>307.99494861639022</v>
      </c>
      <c r="G310" s="2">
        <f t="shared" si="34"/>
        <v>100</v>
      </c>
      <c r="H310" s="2">
        <f t="shared" si="35"/>
        <v>46690.32869302771</v>
      </c>
    </row>
    <row r="311" spans="1:8" x14ac:dyDescent="0.25">
      <c r="A311">
        <v>303</v>
      </c>
      <c r="B311" s="7">
        <f t="shared" si="29"/>
        <v>54728</v>
      </c>
      <c r="C311" s="6">
        <f t="shared" si="30"/>
        <v>2796.8580342111168</v>
      </c>
      <c r="D311" s="2">
        <f t="shared" si="31"/>
        <v>46690.32869302771</v>
      </c>
      <c r="E311" s="2">
        <f t="shared" si="32"/>
        <v>2505.0434798796937</v>
      </c>
      <c r="F311" s="2">
        <f t="shared" si="33"/>
        <v>291.81455433142315</v>
      </c>
      <c r="G311" s="2">
        <f t="shared" si="34"/>
        <v>100</v>
      </c>
      <c r="H311" s="2">
        <f t="shared" si="35"/>
        <v>44085.285213148018</v>
      </c>
    </row>
    <row r="312" spans="1:8" x14ac:dyDescent="0.25">
      <c r="A312">
        <v>304</v>
      </c>
      <c r="B312" s="7">
        <f t="shared" si="29"/>
        <v>54758</v>
      </c>
      <c r="C312" s="6">
        <f t="shared" si="30"/>
        <v>2796.8580342111168</v>
      </c>
      <c r="D312" s="2">
        <f t="shared" si="31"/>
        <v>44085.285213148018</v>
      </c>
      <c r="E312" s="2">
        <f t="shared" si="32"/>
        <v>2521.3250016289417</v>
      </c>
      <c r="F312" s="2">
        <f t="shared" si="33"/>
        <v>275.53303258217511</v>
      </c>
      <c r="G312" s="2">
        <f t="shared" si="34"/>
        <v>100</v>
      </c>
      <c r="H312" s="2">
        <f t="shared" si="35"/>
        <v>41463.960211519079</v>
      </c>
    </row>
    <row r="313" spans="1:8" x14ac:dyDescent="0.25">
      <c r="A313">
        <v>305</v>
      </c>
      <c r="B313" s="7">
        <f t="shared" si="29"/>
        <v>54789</v>
      </c>
      <c r="C313" s="6">
        <f t="shared" si="30"/>
        <v>2796.8580342111168</v>
      </c>
      <c r="D313" s="2">
        <f t="shared" si="31"/>
        <v>41463.960211519079</v>
      </c>
      <c r="E313" s="2">
        <f t="shared" si="32"/>
        <v>2537.7082828891225</v>
      </c>
      <c r="F313" s="2">
        <f t="shared" si="33"/>
        <v>259.14975132199424</v>
      </c>
      <c r="G313" s="2">
        <f t="shared" si="34"/>
        <v>100</v>
      </c>
      <c r="H313" s="2">
        <f t="shared" si="35"/>
        <v>38826.251928629958</v>
      </c>
    </row>
    <row r="314" spans="1:8" x14ac:dyDescent="0.25">
      <c r="A314">
        <v>306</v>
      </c>
      <c r="B314" s="7">
        <f t="shared" si="29"/>
        <v>54820</v>
      </c>
      <c r="C314" s="6">
        <f t="shared" si="30"/>
        <v>2796.8580342111168</v>
      </c>
      <c r="D314" s="2">
        <f t="shared" si="31"/>
        <v>38826.251928629958</v>
      </c>
      <c r="E314" s="2">
        <f t="shared" si="32"/>
        <v>2554.1939596571797</v>
      </c>
      <c r="F314" s="2">
        <f t="shared" si="33"/>
        <v>242.66407455393721</v>
      </c>
      <c r="G314" s="2">
        <f t="shared" si="34"/>
        <v>100</v>
      </c>
      <c r="H314" s="2">
        <f t="shared" si="35"/>
        <v>36172.057968972775</v>
      </c>
    </row>
    <row r="315" spans="1:8" x14ac:dyDescent="0.25">
      <c r="A315">
        <v>307</v>
      </c>
      <c r="B315" s="7">
        <f t="shared" si="29"/>
        <v>54848</v>
      </c>
      <c r="C315" s="6">
        <f t="shared" si="30"/>
        <v>2796.8580342111168</v>
      </c>
      <c r="D315" s="2">
        <f t="shared" si="31"/>
        <v>36172.057968972775</v>
      </c>
      <c r="E315" s="2">
        <f t="shared" si="32"/>
        <v>2570.7826719050368</v>
      </c>
      <c r="F315" s="2">
        <f t="shared" si="33"/>
        <v>226.07536230607982</v>
      </c>
      <c r="G315" s="2">
        <f t="shared" si="34"/>
        <v>100</v>
      </c>
      <c r="H315" s="2">
        <f t="shared" si="35"/>
        <v>33501.275297067739</v>
      </c>
    </row>
    <row r="316" spans="1:8" x14ac:dyDescent="0.25">
      <c r="A316">
        <v>308</v>
      </c>
      <c r="B316" s="7">
        <f t="shared" si="29"/>
        <v>54879</v>
      </c>
      <c r="C316" s="6">
        <f t="shared" si="30"/>
        <v>2796.8580342111168</v>
      </c>
      <c r="D316" s="2">
        <f t="shared" si="31"/>
        <v>33501.275297067739</v>
      </c>
      <c r="E316" s="2">
        <f t="shared" si="32"/>
        <v>2587.4750636044432</v>
      </c>
      <c r="F316" s="2">
        <f t="shared" si="33"/>
        <v>209.38297060667335</v>
      </c>
      <c r="G316" s="2">
        <f t="shared" si="34"/>
        <v>100</v>
      </c>
      <c r="H316" s="2">
        <f t="shared" si="35"/>
        <v>30813.800233463295</v>
      </c>
    </row>
    <row r="317" spans="1:8" x14ac:dyDescent="0.25">
      <c r="A317">
        <v>309</v>
      </c>
      <c r="B317" s="7">
        <f t="shared" si="29"/>
        <v>54909</v>
      </c>
      <c r="C317" s="6">
        <f t="shared" si="30"/>
        <v>2796.8580342111168</v>
      </c>
      <c r="D317" s="2">
        <f t="shared" si="31"/>
        <v>30813.800233463295</v>
      </c>
      <c r="E317" s="2">
        <f t="shared" si="32"/>
        <v>2604.2717827519714</v>
      </c>
      <c r="F317" s="2">
        <f t="shared" si="33"/>
        <v>192.58625145914559</v>
      </c>
      <c r="G317" s="2">
        <f t="shared" si="34"/>
        <v>100</v>
      </c>
      <c r="H317" s="2">
        <f t="shared" si="35"/>
        <v>28109.528450711325</v>
      </c>
    </row>
    <row r="318" spans="1:8" x14ac:dyDescent="0.25">
      <c r="A318">
        <v>310</v>
      </c>
      <c r="B318" s="7">
        <f t="shared" si="29"/>
        <v>54940</v>
      </c>
      <c r="C318" s="6">
        <f t="shared" si="30"/>
        <v>2796.8580342111168</v>
      </c>
      <c r="D318" s="2">
        <f t="shared" si="31"/>
        <v>28109.528450711325</v>
      </c>
      <c r="E318" s="2">
        <f t="shared" si="32"/>
        <v>2621.1734813941712</v>
      </c>
      <c r="F318" s="2">
        <f t="shared" si="33"/>
        <v>175.68455281694577</v>
      </c>
      <c r="G318" s="2">
        <f t="shared" si="34"/>
        <v>100</v>
      </c>
      <c r="H318" s="2">
        <f t="shared" si="35"/>
        <v>25388.354969317152</v>
      </c>
    </row>
    <row r="319" spans="1:8" x14ac:dyDescent="0.25">
      <c r="A319">
        <v>311</v>
      </c>
      <c r="B319" s="7">
        <f t="shared" si="29"/>
        <v>54970</v>
      </c>
      <c r="C319" s="6">
        <f t="shared" si="30"/>
        <v>2796.8580342111168</v>
      </c>
      <c r="D319" s="2">
        <f t="shared" si="31"/>
        <v>25388.354969317152</v>
      </c>
      <c r="E319" s="2">
        <f t="shared" si="32"/>
        <v>2638.1808156528846</v>
      </c>
      <c r="F319" s="2">
        <f t="shared" si="33"/>
        <v>158.6772185582322</v>
      </c>
      <c r="G319" s="2">
        <f t="shared" si="34"/>
        <v>100</v>
      </c>
      <c r="H319" s="2">
        <f t="shared" si="35"/>
        <v>22650.174153664266</v>
      </c>
    </row>
    <row r="320" spans="1:8" x14ac:dyDescent="0.25">
      <c r="A320">
        <v>312</v>
      </c>
      <c r="B320" s="7">
        <f t="shared" si="29"/>
        <v>55001</v>
      </c>
      <c r="C320" s="6">
        <f t="shared" si="30"/>
        <v>2796.8580342111168</v>
      </c>
      <c r="D320" s="2">
        <f t="shared" si="31"/>
        <v>22650.174153664266</v>
      </c>
      <c r="E320" s="2">
        <f t="shared" si="32"/>
        <v>2655.2944457507151</v>
      </c>
      <c r="F320" s="2">
        <f t="shared" si="33"/>
        <v>141.56358846040166</v>
      </c>
      <c r="G320" s="2">
        <f t="shared" si="34"/>
        <v>100</v>
      </c>
      <c r="H320" s="2">
        <f t="shared" si="35"/>
        <v>19894.879707913551</v>
      </c>
    </row>
    <row r="321" spans="1:8" x14ac:dyDescent="0.25">
      <c r="A321">
        <v>313</v>
      </c>
      <c r="B321" s="7">
        <f t="shared" si="29"/>
        <v>55032</v>
      </c>
      <c r="C321" s="6">
        <f t="shared" si="30"/>
        <v>2796.8580342111168</v>
      </c>
      <c r="D321" s="2">
        <f t="shared" si="31"/>
        <v>19894.879707913551</v>
      </c>
      <c r="E321" s="2">
        <f t="shared" si="32"/>
        <v>2672.515036036657</v>
      </c>
      <c r="F321" s="2">
        <f t="shared" si="33"/>
        <v>124.34299817445968</v>
      </c>
      <c r="G321" s="2">
        <f t="shared" si="34"/>
        <v>100</v>
      </c>
      <c r="H321" s="2">
        <f t="shared" si="35"/>
        <v>17122.364671876894</v>
      </c>
    </row>
    <row r="322" spans="1:8" x14ac:dyDescent="0.25">
      <c r="A322">
        <v>314</v>
      </c>
      <c r="B322" s="7">
        <f t="shared" si="29"/>
        <v>55062</v>
      </c>
      <c r="C322" s="6">
        <f t="shared" si="30"/>
        <v>2796.8580342111168</v>
      </c>
      <c r="D322" s="2">
        <f t="shared" si="31"/>
        <v>17122.364671876894</v>
      </c>
      <c r="E322" s="2">
        <f t="shared" si="32"/>
        <v>2689.8432550118864</v>
      </c>
      <c r="F322" s="2">
        <f t="shared" si="33"/>
        <v>107.01477919923057</v>
      </c>
      <c r="G322" s="2">
        <f t="shared" si="34"/>
        <v>100</v>
      </c>
      <c r="H322" s="2">
        <f t="shared" si="35"/>
        <v>14332.521416865007</v>
      </c>
    </row>
    <row r="323" spans="1:8" x14ac:dyDescent="0.25">
      <c r="A323">
        <v>315</v>
      </c>
      <c r="B323" s="7">
        <f t="shared" si="29"/>
        <v>55093</v>
      </c>
      <c r="C323" s="6">
        <f t="shared" si="30"/>
        <v>2796.8580342111168</v>
      </c>
      <c r="D323" s="2">
        <f t="shared" si="31"/>
        <v>14332.521416865007</v>
      </c>
      <c r="E323" s="2">
        <f t="shared" si="32"/>
        <v>2707.2797753557106</v>
      </c>
      <c r="F323" s="2">
        <f t="shared" si="33"/>
        <v>89.57825885540629</v>
      </c>
      <c r="G323" s="2">
        <f t="shared" si="34"/>
        <v>100</v>
      </c>
      <c r="H323" s="2">
        <f t="shared" si="35"/>
        <v>11525.241641509296</v>
      </c>
    </row>
    <row r="324" spans="1:8" x14ac:dyDescent="0.25">
      <c r="A324">
        <v>316</v>
      </c>
      <c r="B324" s="7">
        <f t="shared" si="29"/>
        <v>55123</v>
      </c>
      <c r="C324" s="6">
        <f t="shared" si="30"/>
        <v>2796.8580342111168</v>
      </c>
      <c r="D324" s="2">
        <f t="shared" si="31"/>
        <v>11525.241641509296</v>
      </c>
      <c r="E324" s="2">
        <f t="shared" si="32"/>
        <v>2724.8252739516838</v>
      </c>
      <c r="F324" s="2">
        <f t="shared" si="33"/>
        <v>72.03276025943309</v>
      </c>
      <c r="G324" s="2">
        <f t="shared" si="34"/>
        <v>100</v>
      </c>
      <c r="H324" s="2">
        <f t="shared" si="35"/>
        <v>8700.4163675576128</v>
      </c>
    </row>
    <row r="325" spans="1:8" x14ac:dyDescent="0.25">
      <c r="A325">
        <v>317</v>
      </c>
      <c r="B325" s="7">
        <f t="shared" si="29"/>
        <v>55154</v>
      </c>
      <c r="C325" s="6">
        <f t="shared" si="30"/>
        <v>2796.8580342111168</v>
      </c>
      <c r="D325" s="2">
        <f t="shared" si="31"/>
        <v>8700.4163675576128</v>
      </c>
      <c r="E325" s="2">
        <f t="shared" si="32"/>
        <v>2742.4804319138816</v>
      </c>
      <c r="F325" s="2">
        <f t="shared" si="33"/>
        <v>54.377602297235079</v>
      </c>
      <c r="G325" s="2">
        <f t="shared" si="34"/>
        <v>100</v>
      </c>
      <c r="H325" s="2">
        <f t="shared" si="35"/>
        <v>5857.9359356437308</v>
      </c>
    </row>
    <row r="326" spans="1:8" x14ac:dyDescent="0.25">
      <c r="A326">
        <v>318</v>
      </c>
      <c r="B326" s="7">
        <f t="shared" si="29"/>
        <v>55185</v>
      </c>
      <c r="C326" s="6">
        <f t="shared" si="30"/>
        <v>2796.8580342111168</v>
      </c>
      <c r="D326" s="2">
        <f t="shared" si="31"/>
        <v>5857.9359356437308</v>
      </c>
      <c r="E326" s="2">
        <f t="shared" si="32"/>
        <v>2760.2459346133433</v>
      </c>
      <c r="F326" s="2">
        <f t="shared" si="33"/>
        <v>36.612099597773316</v>
      </c>
      <c r="G326" s="2">
        <f t="shared" si="34"/>
        <v>100</v>
      </c>
      <c r="H326" s="2">
        <f t="shared" si="35"/>
        <v>2997.6900010303875</v>
      </c>
    </row>
    <row r="327" spans="1:8" x14ac:dyDescent="0.25">
      <c r="A327">
        <v>319</v>
      </c>
      <c r="B327" s="7">
        <f t="shared" si="29"/>
        <v>55213</v>
      </c>
      <c r="C327" s="6">
        <f t="shared" si="30"/>
        <v>2796.8580342111168</v>
      </c>
      <c r="D327" s="2">
        <f t="shared" si="31"/>
        <v>2997.6900010303875</v>
      </c>
      <c r="E327" s="2">
        <f t="shared" si="32"/>
        <v>2778.1224717046771</v>
      </c>
      <c r="F327" s="2">
        <f t="shared" si="33"/>
        <v>18.735562506439919</v>
      </c>
      <c r="G327" s="2">
        <f t="shared" si="34"/>
        <v>100</v>
      </c>
      <c r="H327" s="2">
        <f t="shared" si="35"/>
        <v>119.56752932571044</v>
      </c>
    </row>
    <row r="328" spans="1:8" x14ac:dyDescent="0.25">
      <c r="A328">
        <v>320</v>
      </c>
      <c r="B328" s="7">
        <f t="shared" si="29"/>
        <v>55244</v>
      </c>
      <c r="C328" s="6">
        <f t="shared" si="30"/>
        <v>2796.8580342111168</v>
      </c>
      <c r="D328" s="2">
        <f t="shared" si="31"/>
        <v>119.56752932571044</v>
      </c>
      <c r="E328" s="2">
        <f t="shared" si="32"/>
        <v>2796.110737152831</v>
      </c>
      <c r="F328" s="2">
        <f t="shared" si="33"/>
        <v>0.74729705828569015</v>
      </c>
      <c r="G328" s="2">
        <f t="shared" si="34"/>
        <v>100</v>
      </c>
      <c r="H328" s="2">
        <f t="shared" si="35"/>
        <v>-2776.5432078271206</v>
      </c>
    </row>
    <row r="329" spans="1:8" x14ac:dyDescent="0.25">
      <c r="A329">
        <v>321</v>
      </c>
      <c r="B329" s="7">
        <f t="shared" si="29"/>
        <v>55274</v>
      </c>
      <c r="C329" s="6">
        <f t="shared" si="30"/>
        <v>0</v>
      </c>
      <c r="D329" s="2">
        <f t="shared" si="31"/>
        <v>0</v>
      </c>
      <c r="E329" s="2">
        <f t="shared" si="32"/>
        <v>0</v>
      </c>
      <c r="F329" s="2">
        <f t="shared" si="33"/>
        <v>0</v>
      </c>
      <c r="G329" s="2">
        <f t="shared" si="34"/>
        <v>0</v>
      </c>
      <c r="H329" s="2">
        <f t="shared" si="35"/>
        <v>0</v>
      </c>
    </row>
    <row r="330" spans="1:8" x14ac:dyDescent="0.25">
      <c r="A330">
        <v>322</v>
      </c>
      <c r="B330" s="7">
        <f t="shared" si="29"/>
        <v>55305</v>
      </c>
      <c r="C330" s="6">
        <f t="shared" si="30"/>
        <v>0</v>
      </c>
      <c r="D330" s="2">
        <f t="shared" si="31"/>
        <v>0</v>
      </c>
      <c r="E330" s="2">
        <f t="shared" si="32"/>
        <v>0</v>
      </c>
      <c r="F330" s="2">
        <f t="shared" si="33"/>
        <v>0</v>
      </c>
      <c r="G330" s="2">
        <f t="shared" si="34"/>
        <v>0</v>
      </c>
      <c r="H330" s="2">
        <f t="shared" si="35"/>
        <v>0</v>
      </c>
    </row>
    <row r="331" spans="1:8" x14ac:dyDescent="0.25">
      <c r="A331">
        <v>323</v>
      </c>
      <c r="B331" s="7">
        <f t="shared" ref="B331:B368" si="36">EDATE(B330,1)</f>
        <v>55335</v>
      </c>
      <c r="C331" s="6">
        <f t="shared" ref="C331:C368" si="37">IF(D331&lt;=0,0,$B$4)</f>
        <v>0</v>
      </c>
      <c r="D331" s="2">
        <f t="shared" ref="D331:D368" si="38">IF(H330&lt;=0,0,H330)</f>
        <v>0</v>
      </c>
      <c r="E331" s="2">
        <f t="shared" ref="E331:E368" si="39">+C331-F331</f>
        <v>0</v>
      </c>
      <c r="F331" s="2">
        <f t="shared" ref="F331:F368" si="40">IF(D331&lt;=0,0,D331*($B$2/12))</f>
        <v>0</v>
      </c>
      <c r="G331" s="2">
        <f t="shared" ref="G331:G368" si="41">IF(D331&lt;=$B$6,0,$B$6)</f>
        <v>0</v>
      </c>
      <c r="H331" s="2">
        <f t="shared" ref="H331:H368" si="42">+D331-E331-G331</f>
        <v>0</v>
      </c>
    </row>
    <row r="332" spans="1:8" x14ac:dyDescent="0.25">
      <c r="A332">
        <v>324</v>
      </c>
      <c r="B332" s="7">
        <f t="shared" si="36"/>
        <v>55366</v>
      </c>
      <c r="C332" s="6">
        <f t="shared" si="37"/>
        <v>0</v>
      </c>
      <c r="D332" s="2">
        <f t="shared" si="38"/>
        <v>0</v>
      </c>
      <c r="E332" s="2">
        <f t="shared" si="39"/>
        <v>0</v>
      </c>
      <c r="F332" s="2">
        <f t="shared" si="40"/>
        <v>0</v>
      </c>
      <c r="G332" s="2">
        <f t="shared" si="41"/>
        <v>0</v>
      </c>
      <c r="H332" s="2">
        <f t="shared" si="42"/>
        <v>0</v>
      </c>
    </row>
    <row r="333" spans="1:8" x14ac:dyDescent="0.25">
      <c r="A333">
        <v>325</v>
      </c>
      <c r="B333" s="7">
        <f t="shared" si="36"/>
        <v>55397</v>
      </c>
      <c r="C333" s="6">
        <f t="shared" si="37"/>
        <v>0</v>
      </c>
      <c r="D333" s="2">
        <f t="shared" si="38"/>
        <v>0</v>
      </c>
      <c r="E333" s="2">
        <f t="shared" si="39"/>
        <v>0</v>
      </c>
      <c r="F333" s="2">
        <f t="shared" si="40"/>
        <v>0</v>
      </c>
      <c r="G333" s="2">
        <f t="shared" si="41"/>
        <v>0</v>
      </c>
      <c r="H333" s="2">
        <f t="shared" si="42"/>
        <v>0</v>
      </c>
    </row>
    <row r="334" spans="1:8" x14ac:dyDescent="0.25">
      <c r="A334">
        <v>326</v>
      </c>
      <c r="B334" s="7">
        <f t="shared" si="36"/>
        <v>55427</v>
      </c>
      <c r="C334" s="6">
        <f t="shared" si="37"/>
        <v>0</v>
      </c>
      <c r="D334" s="2">
        <f t="shared" si="38"/>
        <v>0</v>
      </c>
      <c r="E334" s="2">
        <f t="shared" si="39"/>
        <v>0</v>
      </c>
      <c r="F334" s="2">
        <f t="shared" si="40"/>
        <v>0</v>
      </c>
      <c r="G334" s="2">
        <f t="shared" si="41"/>
        <v>0</v>
      </c>
      <c r="H334" s="2">
        <f t="shared" si="42"/>
        <v>0</v>
      </c>
    </row>
    <row r="335" spans="1:8" x14ac:dyDescent="0.25">
      <c r="A335">
        <v>327</v>
      </c>
      <c r="B335" s="7">
        <f t="shared" si="36"/>
        <v>55458</v>
      </c>
      <c r="C335" s="6">
        <f t="shared" si="37"/>
        <v>0</v>
      </c>
      <c r="D335" s="2">
        <f t="shared" si="38"/>
        <v>0</v>
      </c>
      <c r="E335" s="2">
        <f t="shared" si="39"/>
        <v>0</v>
      </c>
      <c r="F335" s="2">
        <f t="shared" si="40"/>
        <v>0</v>
      </c>
      <c r="G335" s="2">
        <f t="shared" si="41"/>
        <v>0</v>
      </c>
      <c r="H335" s="2">
        <f t="shared" si="42"/>
        <v>0</v>
      </c>
    </row>
    <row r="336" spans="1:8" x14ac:dyDescent="0.25">
      <c r="A336">
        <v>328</v>
      </c>
      <c r="B336" s="7">
        <f t="shared" si="36"/>
        <v>55488</v>
      </c>
      <c r="C336" s="6">
        <f t="shared" si="37"/>
        <v>0</v>
      </c>
      <c r="D336" s="2">
        <f t="shared" si="38"/>
        <v>0</v>
      </c>
      <c r="E336" s="2">
        <f t="shared" si="39"/>
        <v>0</v>
      </c>
      <c r="F336" s="2">
        <f t="shared" si="40"/>
        <v>0</v>
      </c>
      <c r="G336" s="2">
        <f t="shared" si="41"/>
        <v>0</v>
      </c>
      <c r="H336" s="2">
        <f t="shared" si="42"/>
        <v>0</v>
      </c>
    </row>
    <row r="337" spans="1:8" x14ac:dyDescent="0.25">
      <c r="A337">
        <v>329</v>
      </c>
      <c r="B337" s="7">
        <f t="shared" si="36"/>
        <v>55519</v>
      </c>
      <c r="C337" s="6">
        <f t="shared" si="37"/>
        <v>0</v>
      </c>
      <c r="D337" s="2">
        <f t="shared" si="38"/>
        <v>0</v>
      </c>
      <c r="E337" s="2">
        <f t="shared" si="39"/>
        <v>0</v>
      </c>
      <c r="F337" s="2">
        <f t="shared" si="40"/>
        <v>0</v>
      </c>
      <c r="G337" s="2">
        <f t="shared" si="41"/>
        <v>0</v>
      </c>
      <c r="H337" s="2">
        <f t="shared" si="42"/>
        <v>0</v>
      </c>
    </row>
    <row r="338" spans="1:8" x14ac:dyDescent="0.25">
      <c r="A338">
        <v>330</v>
      </c>
      <c r="B338" s="7">
        <f t="shared" si="36"/>
        <v>55550</v>
      </c>
      <c r="C338" s="6">
        <f t="shared" si="37"/>
        <v>0</v>
      </c>
      <c r="D338" s="2">
        <f t="shared" si="38"/>
        <v>0</v>
      </c>
      <c r="E338" s="2">
        <f t="shared" si="39"/>
        <v>0</v>
      </c>
      <c r="F338" s="2">
        <f t="shared" si="40"/>
        <v>0</v>
      </c>
      <c r="G338" s="2">
        <f t="shared" si="41"/>
        <v>0</v>
      </c>
      <c r="H338" s="2">
        <f t="shared" si="42"/>
        <v>0</v>
      </c>
    </row>
    <row r="339" spans="1:8" x14ac:dyDescent="0.25">
      <c r="A339">
        <v>331</v>
      </c>
      <c r="B339" s="7">
        <f t="shared" si="36"/>
        <v>55579</v>
      </c>
      <c r="C339" s="6">
        <f t="shared" si="37"/>
        <v>0</v>
      </c>
      <c r="D339" s="2">
        <f t="shared" si="38"/>
        <v>0</v>
      </c>
      <c r="E339" s="2">
        <f t="shared" si="39"/>
        <v>0</v>
      </c>
      <c r="F339" s="2">
        <f t="shared" si="40"/>
        <v>0</v>
      </c>
      <c r="G339" s="2">
        <f t="shared" si="41"/>
        <v>0</v>
      </c>
      <c r="H339" s="2">
        <f t="shared" si="42"/>
        <v>0</v>
      </c>
    </row>
    <row r="340" spans="1:8" x14ac:dyDescent="0.25">
      <c r="A340">
        <v>332</v>
      </c>
      <c r="B340" s="7">
        <f t="shared" si="36"/>
        <v>55610</v>
      </c>
      <c r="C340" s="6">
        <f t="shared" si="37"/>
        <v>0</v>
      </c>
      <c r="D340" s="2">
        <f t="shared" si="38"/>
        <v>0</v>
      </c>
      <c r="E340" s="2">
        <f t="shared" si="39"/>
        <v>0</v>
      </c>
      <c r="F340" s="2">
        <f t="shared" si="40"/>
        <v>0</v>
      </c>
      <c r="G340" s="2">
        <f t="shared" si="41"/>
        <v>0</v>
      </c>
      <c r="H340" s="2">
        <f t="shared" si="42"/>
        <v>0</v>
      </c>
    </row>
    <row r="341" spans="1:8" x14ac:dyDescent="0.25">
      <c r="A341">
        <v>333</v>
      </c>
      <c r="B341" s="7">
        <f t="shared" si="36"/>
        <v>55640</v>
      </c>
      <c r="C341" s="6">
        <f t="shared" si="37"/>
        <v>0</v>
      </c>
      <c r="D341" s="2">
        <f t="shared" si="38"/>
        <v>0</v>
      </c>
      <c r="E341" s="2">
        <f t="shared" si="39"/>
        <v>0</v>
      </c>
      <c r="F341" s="2">
        <f t="shared" si="40"/>
        <v>0</v>
      </c>
      <c r="G341" s="2">
        <f t="shared" si="41"/>
        <v>0</v>
      </c>
      <c r="H341" s="2">
        <f t="shared" si="42"/>
        <v>0</v>
      </c>
    </row>
    <row r="342" spans="1:8" x14ac:dyDescent="0.25">
      <c r="A342">
        <v>334</v>
      </c>
      <c r="B342" s="7">
        <f t="shared" si="36"/>
        <v>55671</v>
      </c>
      <c r="C342" s="6">
        <f t="shared" si="37"/>
        <v>0</v>
      </c>
      <c r="D342" s="2">
        <f t="shared" si="38"/>
        <v>0</v>
      </c>
      <c r="E342" s="2">
        <f t="shared" si="39"/>
        <v>0</v>
      </c>
      <c r="F342" s="2">
        <f t="shared" si="40"/>
        <v>0</v>
      </c>
      <c r="G342" s="2">
        <f t="shared" si="41"/>
        <v>0</v>
      </c>
      <c r="H342" s="2">
        <f t="shared" si="42"/>
        <v>0</v>
      </c>
    </row>
    <row r="343" spans="1:8" x14ac:dyDescent="0.25">
      <c r="A343">
        <v>335</v>
      </c>
      <c r="B343" s="7">
        <f t="shared" si="36"/>
        <v>55701</v>
      </c>
      <c r="C343" s="6">
        <f t="shared" si="37"/>
        <v>0</v>
      </c>
      <c r="D343" s="2">
        <f t="shared" si="38"/>
        <v>0</v>
      </c>
      <c r="E343" s="2">
        <f t="shared" si="39"/>
        <v>0</v>
      </c>
      <c r="F343" s="2">
        <f t="shared" si="40"/>
        <v>0</v>
      </c>
      <c r="G343" s="2">
        <f t="shared" si="41"/>
        <v>0</v>
      </c>
      <c r="H343" s="2">
        <f t="shared" si="42"/>
        <v>0</v>
      </c>
    </row>
    <row r="344" spans="1:8" x14ac:dyDescent="0.25">
      <c r="A344">
        <v>336</v>
      </c>
      <c r="B344" s="7">
        <f t="shared" si="36"/>
        <v>55732</v>
      </c>
      <c r="C344" s="6">
        <f t="shared" si="37"/>
        <v>0</v>
      </c>
      <c r="D344" s="2">
        <f t="shared" si="38"/>
        <v>0</v>
      </c>
      <c r="E344" s="2">
        <f t="shared" si="39"/>
        <v>0</v>
      </c>
      <c r="F344" s="2">
        <f t="shared" si="40"/>
        <v>0</v>
      </c>
      <c r="G344" s="2">
        <f t="shared" si="41"/>
        <v>0</v>
      </c>
      <c r="H344" s="2">
        <f t="shared" si="42"/>
        <v>0</v>
      </c>
    </row>
    <row r="345" spans="1:8" x14ac:dyDescent="0.25">
      <c r="A345">
        <v>337</v>
      </c>
      <c r="B345" s="7">
        <f t="shared" si="36"/>
        <v>55763</v>
      </c>
      <c r="C345" s="6">
        <f t="shared" si="37"/>
        <v>0</v>
      </c>
      <c r="D345" s="2">
        <f t="shared" si="38"/>
        <v>0</v>
      </c>
      <c r="E345" s="2">
        <f t="shared" si="39"/>
        <v>0</v>
      </c>
      <c r="F345" s="2">
        <f t="shared" si="40"/>
        <v>0</v>
      </c>
      <c r="G345" s="2">
        <f t="shared" si="41"/>
        <v>0</v>
      </c>
      <c r="H345" s="2">
        <f t="shared" si="42"/>
        <v>0</v>
      </c>
    </row>
    <row r="346" spans="1:8" x14ac:dyDescent="0.25">
      <c r="A346">
        <v>338</v>
      </c>
      <c r="B346" s="7">
        <f t="shared" si="36"/>
        <v>55793</v>
      </c>
      <c r="C346" s="6">
        <f t="shared" si="37"/>
        <v>0</v>
      </c>
      <c r="D346" s="2">
        <f t="shared" si="38"/>
        <v>0</v>
      </c>
      <c r="E346" s="2">
        <f t="shared" si="39"/>
        <v>0</v>
      </c>
      <c r="F346" s="2">
        <f t="shared" si="40"/>
        <v>0</v>
      </c>
      <c r="G346" s="2">
        <f t="shared" si="41"/>
        <v>0</v>
      </c>
      <c r="H346" s="2">
        <f t="shared" si="42"/>
        <v>0</v>
      </c>
    </row>
    <row r="347" spans="1:8" x14ac:dyDescent="0.25">
      <c r="A347">
        <v>339</v>
      </c>
      <c r="B347" s="7">
        <f t="shared" si="36"/>
        <v>55824</v>
      </c>
      <c r="C347" s="6">
        <f t="shared" si="37"/>
        <v>0</v>
      </c>
      <c r="D347" s="2">
        <f t="shared" si="38"/>
        <v>0</v>
      </c>
      <c r="E347" s="2">
        <f t="shared" si="39"/>
        <v>0</v>
      </c>
      <c r="F347" s="2">
        <f t="shared" si="40"/>
        <v>0</v>
      </c>
      <c r="G347" s="2">
        <f t="shared" si="41"/>
        <v>0</v>
      </c>
      <c r="H347" s="2">
        <f t="shared" si="42"/>
        <v>0</v>
      </c>
    </row>
    <row r="348" spans="1:8" x14ac:dyDescent="0.25">
      <c r="A348">
        <v>340</v>
      </c>
      <c r="B348" s="7">
        <f t="shared" si="36"/>
        <v>55854</v>
      </c>
      <c r="C348" s="6">
        <f t="shared" si="37"/>
        <v>0</v>
      </c>
      <c r="D348" s="2">
        <f t="shared" si="38"/>
        <v>0</v>
      </c>
      <c r="E348" s="2">
        <f t="shared" si="39"/>
        <v>0</v>
      </c>
      <c r="F348" s="2">
        <f t="shared" si="40"/>
        <v>0</v>
      </c>
      <c r="G348" s="2">
        <f t="shared" si="41"/>
        <v>0</v>
      </c>
      <c r="H348" s="2">
        <f t="shared" si="42"/>
        <v>0</v>
      </c>
    </row>
    <row r="349" spans="1:8" x14ac:dyDescent="0.25">
      <c r="A349">
        <v>341</v>
      </c>
      <c r="B349" s="7">
        <f t="shared" si="36"/>
        <v>55885</v>
      </c>
      <c r="C349" s="6">
        <f t="shared" si="37"/>
        <v>0</v>
      </c>
      <c r="D349" s="2">
        <f t="shared" si="38"/>
        <v>0</v>
      </c>
      <c r="E349" s="2">
        <f t="shared" si="39"/>
        <v>0</v>
      </c>
      <c r="F349" s="2">
        <f t="shared" si="40"/>
        <v>0</v>
      </c>
      <c r="G349" s="2">
        <f t="shared" si="41"/>
        <v>0</v>
      </c>
      <c r="H349" s="2">
        <f t="shared" si="42"/>
        <v>0</v>
      </c>
    </row>
    <row r="350" spans="1:8" x14ac:dyDescent="0.25">
      <c r="A350">
        <v>342</v>
      </c>
      <c r="B350" s="7">
        <f t="shared" si="36"/>
        <v>55916</v>
      </c>
      <c r="C350" s="6">
        <f t="shared" si="37"/>
        <v>0</v>
      </c>
      <c r="D350" s="2">
        <f t="shared" si="38"/>
        <v>0</v>
      </c>
      <c r="E350" s="2">
        <f t="shared" si="39"/>
        <v>0</v>
      </c>
      <c r="F350" s="2">
        <f t="shared" si="40"/>
        <v>0</v>
      </c>
      <c r="G350" s="2">
        <f t="shared" si="41"/>
        <v>0</v>
      </c>
      <c r="H350" s="2">
        <f t="shared" si="42"/>
        <v>0</v>
      </c>
    </row>
    <row r="351" spans="1:8" x14ac:dyDescent="0.25">
      <c r="A351">
        <v>343</v>
      </c>
      <c r="B351" s="7">
        <f t="shared" si="36"/>
        <v>55944</v>
      </c>
      <c r="C351" s="6">
        <f t="shared" si="37"/>
        <v>0</v>
      </c>
      <c r="D351" s="2">
        <f t="shared" si="38"/>
        <v>0</v>
      </c>
      <c r="E351" s="2">
        <f t="shared" si="39"/>
        <v>0</v>
      </c>
      <c r="F351" s="2">
        <f t="shared" si="40"/>
        <v>0</v>
      </c>
      <c r="G351" s="2">
        <f t="shared" si="41"/>
        <v>0</v>
      </c>
      <c r="H351" s="2">
        <f t="shared" si="42"/>
        <v>0</v>
      </c>
    </row>
    <row r="352" spans="1:8" x14ac:dyDescent="0.25">
      <c r="A352">
        <v>344</v>
      </c>
      <c r="B352" s="7">
        <f t="shared" si="36"/>
        <v>55975</v>
      </c>
      <c r="C352" s="6">
        <f t="shared" si="37"/>
        <v>0</v>
      </c>
      <c r="D352" s="2">
        <f t="shared" si="38"/>
        <v>0</v>
      </c>
      <c r="E352" s="2">
        <f t="shared" si="39"/>
        <v>0</v>
      </c>
      <c r="F352" s="2">
        <f t="shared" si="40"/>
        <v>0</v>
      </c>
      <c r="G352" s="2">
        <f t="shared" si="41"/>
        <v>0</v>
      </c>
      <c r="H352" s="2">
        <f t="shared" si="42"/>
        <v>0</v>
      </c>
    </row>
    <row r="353" spans="1:8" x14ac:dyDescent="0.25">
      <c r="A353">
        <v>345</v>
      </c>
      <c r="B353" s="7">
        <f t="shared" si="36"/>
        <v>56005</v>
      </c>
      <c r="C353" s="6">
        <f t="shared" si="37"/>
        <v>0</v>
      </c>
      <c r="D353" s="2">
        <f t="shared" si="38"/>
        <v>0</v>
      </c>
      <c r="E353" s="2">
        <f t="shared" si="39"/>
        <v>0</v>
      </c>
      <c r="F353" s="2">
        <f t="shared" si="40"/>
        <v>0</v>
      </c>
      <c r="G353" s="2">
        <f t="shared" si="41"/>
        <v>0</v>
      </c>
      <c r="H353" s="2">
        <f t="shared" si="42"/>
        <v>0</v>
      </c>
    </row>
    <row r="354" spans="1:8" x14ac:dyDescent="0.25">
      <c r="A354">
        <v>346</v>
      </c>
      <c r="B354" s="7">
        <f t="shared" si="36"/>
        <v>56036</v>
      </c>
      <c r="C354" s="6">
        <f t="shared" si="37"/>
        <v>0</v>
      </c>
      <c r="D354" s="2">
        <f t="shared" si="38"/>
        <v>0</v>
      </c>
      <c r="E354" s="2">
        <f t="shared" si="39"/>
        <v>0</v>
      </c>
      <c r="F354" s="2">
        <f t="shared" si="40"/>
        <v>0</v>
      </c>
      <c r="G354" s="2">
        <f t="shared" si="41"/>
        <v>0</v>
      </c>
      <c r="H354" s="2">
        <f t="shared" si="42"/>
        <v>0</v>
      </c>
    </row>
    <row r="355" spans="1:8" x14ac:dyDescent="0.25">
      <c r="A355">
        <v>347</v>
      </c>
      <c r="B355" s="7">
        <f t="shared" si="36"/>
        <v>56066</v>
      </c>
      <c r="C355" s="6">
        <f t="shared" si="37"/>
        <v>0</v>
      </c>
      <c r="D355" s="2">
        <f t="shared" si="38"/>
        <v>0</v>
      </c>
      <c r="E355" s="2">
        <f t="shared" si="39"/>
        <v>0</v>
      </c>
      <c r="F355" s="2">
        <f t="shared" si="40"/>
        <v>0</v>
      </c>
      <c r="G355" s="2">
        <f t="shared" si="41"/>
        <v>0</v>
      </c>
      <c r="H355" s="2">
        <f t="shared" si="42"/>
        <v>0</v>
      </c>
    </row>
    <row r="356" spans="1:8" x14ac:dyDescent="0.25">
      <c r="A356">
        <v>348</v>
      </c>
      <c r="B356" s="7">
        <f t="shared" si="36"/>
        <v>56097</v>
      </c>
      <c r="C356" s="6">
        <f t="shared" si="37"/>
        <v>0</v>
      </c>
      <c r="D356" s="2">
        <f t="shared" si="38"/>
        <v>0</v>
      </c>
      <c r="E356" s="2">
        <f t="shared" si="39"/>
        <v>0</v>
      </c>
      <c r="F356" s="2">
        <f t="shared" si="40"/>
        <v>0</v>
      </c>
      <c r="G356" s="2">
        <f t="shared" si="41"/>
        <v>0</v>
      </c>
      <c r="H356" s="2">
        <f t="shared" si="42"/>
        <v>0</v>
      </c>
    </row>
    <row r="357" spans="1:8" x14ac:dyDescent="0.25">
      <c r="A357">
        <v>349</v>
      </c>
      <c r="B357" s="7">
        <f t="shared" si="36"/>
        <v>56128</v>
      </c>
      <c r="C357" s="6">
        <f t="shared" si="37"/>
        <v>0</v>
      </c>
      <c r="D357" s="2">
        <f t="shared" si="38"/>
        <v>0</v>
      </c>
      <c r="E357" s="2">
        <f t="shared" si="39"/>
        <v>0</v>
      </c>
      <c r="F357" s="2">
        <f t="shared" si="40"/>
        <v>0</v>
      </c>
      <c r="G357" s="2">
        <f t="shared" si="41"/>
        <v>0</v>
      </c>
      <c r="H357" s="2">
        <f t="shared" si="42"/>
        <v>0</v>
      </c>
    </row>
    <row r="358" spans="1:8" x14ac:dyDescent="0.25">
      <c r="A358">
        <v>350</v>
      </c>
      <c r="B358" s="7">
        <f t="shared" si="36"/>
        <v>56158</v>
      </c>
      <c r="C358" s="6">
        <f t="shared" si="37"/>
        <v>0</v>
      </c>
      <c r="D358" s="2">
        <f t="shared" si="38"/>
        <v>0</v>
      </c>
      <c r="E358" s="2">
        <f t="shared" si="39"/>
        <v>0</v>
      </c>
      <c r="F358" s="2">
        <f t="shared" si="40"/>
        <v>0</v>
      </c>
      <c r="G358" s="2">
        <f t="shared" si="41"/>
        <v>0</v>
      </c>
      <c r="H358" s="2">
        <f t="shared" si="42"/>
        <v>0</v>
      </c>
    </row>
    <row r="359" spans="1:8" x14ac:dyDescent="0.25">
      <c r="A359">
        <v>351</v>
      </c>
      <c r="B359" s="7">
        <f t="shared" si="36"/>
        <v>56189</v>
      </c>
      <c r="C359" s="6">
        <f t="shared" si="37"/>
        <v>0</v>
      </c>
      <c r="D359" s="2">
        <f t="shared" si="38"/>
        <v>0</v>
      </c>
      <c r="E359" s="2">
        <f t="shared" si="39"/>
        <v>0</v>
      </c>
      <c r="F359" s="2">
        <f t="shared" si="40"/>
        <v>0</v>
      </c>
      <c r="G359" s="2">
        <f t="shared" si="41"/>
        <v>0</v>
      </c>
      <c r="H359" s="2">
        <f t="shared" si="42"/>
        <v>0</v>
      </c>
    </row>
    <row r="360" spans="1:8" x14ac:dyDescent="0.25">
      <c r="A360">
        <v>352</v>
      </c>
      <c r="B360" s="7">
        <f t="shared" si="36"/>
        <v>56219</v>
      </c>
      <c r="C360" s="6">
        <f t="shared" si="37"/>
        <v>0</v>
      </c>
      <c r="D360" s="2">
        <f t="shared" si="38"/>
        <v>0</v>
      </c>
      <c r="E360" s="2">
        <f t="shared" si="39"/>
        <v>0</v>
      </c>
      <c r="F360" s="2">
        <f t="shared" si="40"/>
        <v>0</v>
      </c>
      <c r="G360" s="2">
        <f t="shared" si="41"/>
        <v>0</v>
      </c>
      <c r="H360" s="2">
        <f t="shared" si="42"/>
        <v>0</v>
      </c>
    </row>
    <row r="361" spans="1:8" x14ac:dyDescent="0.25">
      <c r="A361">
        <v>353</v>
      </c>
      <c r="B361" s="7">
        <f t="shared" si="36"/>
        <v>56250</v>
      </c>
      <c r="C361" s="6">
        <f t="shared" si="37"/>
        <v>0</v>
      </c>
      <c r="D361" s="2">
        <f t="shared" si="38"/>
        <v>0</v>
      </c>
      <c r="E361" s="2">
        <f t="shared" si="39"/>
        <v>0</v>
      </c>
      <c r="F361" s="2">
        <f t="shared" si="40"/>
        <v>0</v>
      </c>
      <c r="G361" s="2">
        <f t="shared" si="41"/>
        <v>0</v>
      </c>
      <c r="H361" s="2">
        <f t="shared" si="42"/>
        <v>0</v>
      </c>
    </row>
    <row r="362" spans="1:8" x14ac:dyDescent="0.25">
      <c r="A362">
        <v>354</v>
      </c>
      <c r="B362" s="7">
        <f t="shared" si="36"/>
        <v>56281</v>
      </c>
      <c r="C362" s="6">
        <f t="shared" si="37"/>
        <v>0</v>
      </c>
      <c r="D362" s="2">
        <f t="shared" si="38"/>
        <v>0</v>
      </c>
      <c r="E362" s="2">
        <f t="shared" si="39"/>
        <v>0</v>
      </c>
      <c r="F362" s="2">
        <f t="shared" si="40"/>
        <v>0</v>
      </c>
      <c r="G362" s="2">
        <f t="shared" si="41"/>
        <v>0</v>
      </c>
      <c r="H362" s="2">
        <f t="shared" si="42"/>
        <v>0</v>
      </c>
    </row>
    <row r="363" spans="1:8" x14ac:dyDescent="0.25">
      <c r="A363">
        <v>355</v>
      </c>
      <c r="B363" s="7">
        <f t="shared" si="36"/>
        <v>56309</v>
      </c>
      <c r="C363" s="6">
        <f t="shared" si="37"/>
        <v>0</v>
      </c>
      <c r="D363" s="2">
        <f t="shared" si="38"/>
        <v>0</v>
      </c>
      <c r="E363" s="2">
        <f t="shared" si="39"/>
        <v>0</v>
      </c>
      <c r="F363" s="2">
        <f t="shared" si="40"/>
        <v>0</v>
      </c>
      <c r="G363" s="2">
        <f t="shared" si="41"/>
        <v>0</v>
      </c>
      <c r="H363" s="2">
        <f t="shared" si="42"/>
        <v>0</v>
      </c>
    </row>
    <row r="364" spans="1:8" x14ac:dyDescent="0.25">
      <c r="A364">
        <v>356</v>
      </c>
      <c r="B364" s="7">
        <f t="shared" si="36"/>
        <v>56340</v>
      </c>
      <c r="C364" s="6">
        <f t="shared" si="37"/>
        <v>0</v>
      </c>
      <c r="D364" s="2">
        <f t="shared" si="38"/>
        <v>0</v>
      </c>
      <c r="E364" s="2">
        <f t="shared" si="39"/>
        <v>0</v>
      </c>
      <c r="F364" s="2">
        <f t="shared" si="40"/>
        <v>0</v>
      </c>
      <c r="G364" s="2">
        <f t="shared" si="41"/>
        <v>0</v>
      </c>
      <c r="H364" s="2">
        <f t="shared" si="42"/>
        <v>0</v>
      </c>
    </row>
    <row r="365" spans="1:8" x14ac:dyDescent="0.25">
      <c r="A365">
        <v>357</v>
      </c>
      <c r="B365" s="7">
        <f t="shared" si="36"/>
        <v>56370</v>
      </c>
      <c r="C365" s="6">
        <f t="shared" si="37"/>
        <v>0</v>
      </c>
      <c r="D365" s="2">
        <f t="shared" si="38"/>
        <v>0</v>
      </c>
      <c r="E365" s="2">
        <f t="shared" si="39"/>
        <v>0</v>
      </c>
      <c r="F365" s="2">
        <f t="shared" si="40"/>
        <v>0</v>
      </c>
      <c r="G365" s="2">
        <f t="shared" si="41"/>
        <v>0</v>
      </c>
      <c r="H365" s="2">
        <f t="shared" si="42"/>
        <v>0</v>
      </c>
    </row>
    <row r="366" spans="1:8" x14ac:dyDescent="0.25">
      <c r="A366">
        <v>358</v>
      </c>
      <c r="B366" s="7">
        <f t="shared" si="36"/>
        <v>56401</v>
      </c>
      <c r="C366" s="6">
        <f t="shared" si="37"/>
        <v>0</v>
      </c>
      <c r="D366" s="2">
        <f t="shared" si="38"/>
        <v>0</v>
      </c>
      <c r="E366" s="2">
        <f t="shared" si="39"/>
        <v>0</v>
      </c>
      <c r="F366" s="2">
        <f t="shared" si="40"/>
        <v>0</v>
      </c>
      <c r="G366" s="2">
        <f t="shared" si="41"/>
        <v>0</v>
      </c>
      <c r="H366" s="2">
        <f t="shared" si="42"/>
        <v>0</v>
      </c>
    </row>
    <row r="367" spans="1:8" x14ac:dyDescent="0.25">
      <c r="A367">
        <v>359</v>
      </c>
      <c r="B367" s="7">
        <f t="shared" si="36"/>
        <v>56431</v>
      </c>
      <c r="C367" s="6">
        <f t="shared" si="37"/>
        <v>0</v>
      </c>
      <c r="D367" s="2">
        <f t="shared" si="38"/>
        <v>0</v>
      </c>
      <c r="E367" s="2">
        <f t="shared" si="39"/>
        <v>0</v>
      </c>
      <c r="F367" s="2">
        <f t="shared" si="40"/>
        <v>0</v>
      </c>
      <c r="G367" s="2">
        <f t="shared" si="41"/>
        <v>0</v>
      </c>
      <c r="H367" s="2">
        <f t="shared" si="42"/>
        <v>0</v>
      </c>
    </row>
    <row r="368" spans="1:8" x14ac:dyDescent="0.25">
      <c r="A368">
        <v>360</v>
      </c>
      <c r="B368" s="7">
        <f t="shared" si="36"/>
        <v>56462</v>
      </c>
      <c r="C368" s="6">
        <f t="shared" si="37"/>
        <v>0</v>
      </c>
      <c r="D368" s="2">
        <f t="shared" si="38"/>
        <v>0</v>
      </c>
      <c r="E368" s="2">
        <f t="shared" si="39"/>
        <v>0</v>
      </c>
      <c r="F368" s="2">
        <f t="shared" si="40"/>
        <v>0</v>
      </c>
      <c r="G368" s="2">
        <f t="shared" si="41"/>
        <v>0</v>
      </c>
      <c r="H368" s="2">
        <f t="shared" si="4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Conventional Pmt Calculator</vt:lpstr>
      <vt:lpstr>Buydowns</vt:lpstr>
      <vt:lpstr>Am Schedule</vt:lpstr>
      <vt:lpstr>Buydowns!Print_Area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Vann</dc:creator>
  <cp:lastModifiedBy>Rusty Willis</cp:lastModifiedBy>
  <cp:lastPrinted>2025-04-16T13:28:13Z</cp:lastPrinted>
  <dcterms:created xsi:type="dcterms:W3CDTF">2024-06-21T19:57:15Z</dcterms:created>
  <dcterms:modified xsi:type="dcterms:W3CDTF">2025-04-16T18:03:19Z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51fedc-dc3c-4e33-90ea-84bbaf578a3d_Enabled">
    <vt:lpwstr>true</vt:lpwstr>
  </property>
  <property fmtid="{D5CDD505-2E9C-101B-9397-08002B2CF9AE}" pid="3" name="MSIP_Label_ce51fedc-dc3c-4e33-90ea-84bbaf578a3d_SetDate">
    <vt:lpwstr>2025-03-27T15:51:24Z</vt:lpwstr>
  </property>
  <property fmtid="{D5CDD505-2E9C-101B-9397-08002B2CF9AE}" pid="4" name="MSIP_Label_ce51fedc-dc3c-4e33-90ea-84bbaf578a3d_Method">
    <vt:lpwstr>Standard</vt:lpwstr>
  </property>
  <property fmtid="{D5CDD505-2E9C-101B-9397-08002B2CF9AE}" pid="5" name="MSIP_Label_ce51fedc-dc3c-4e33-90ea-84bbaf578a3d_Name">
    <vt:lpwstr>NewRez Public</vt:lpwstr>
  </property>
  <property fmtid="{D5CDD505-2E9C-101B-9397-08002B2CF9AE}" pid="6" name="MSIP_Label_ce51fedc-dc3c-4e33-90ea-84bbaf578a3d_SiteId">
    <vt:lpwstr>68c05827-e75e-4060-ae30-f37c77fc1f70</vt:lpwstr>
  </property>
  <property fmtid="{D5CDD505-2E9C-101B-9397-08002B2CF9AE}" pid="7" name="MSIP_Label_ce51fedc-dc3c-4e33-90ea-84bbaf578a3d_ActionId">
    <vt:lpwstr>a77101c5-6365-489a-bd86-ad1db42ae675</vt:lpwstr>
  </property>
  <property fmtid="{D5CDD505-2E9C-101B-9397-08002B2CF9AE}" pid="8" name="MSIP_Label_ce51fedc-dc3c-4e33-90ea-84bbaf578a3d_ContentBits">
    <vt:lpwstr>0</vt:lpwstr>
  </property>
  <property fmtid="{D5CDD505-2E9C-101B-9397-08002B2CF9AE}" pid="9" name="MSIP_Label_ce51fedc-dc3c-4e33-90ea-84bbaf578a3d_Tag">
    <vt:lpwstr>10, 3, 0, 1</vt:lpwstr>
  </property>
</Properties>
</file>